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34" activeTab="5"/>
  </bookViews>
  <sheets>
    <sheet name="BC- Lot 1" sheetId="1" r:id="rId1"/>
    <sheet name="BD - Lot 2" sheetId="2" r:id="rId2"/>
    <sheet name="BT- Lot 3" sheetId="3" r:id="rId3"/>
    <sheet name="C-lung - Lot 4" sheetId="4" r:id="rId4"/>
    <sheet name="PIATRA NT-Lot 5" sheetId="5" r:id="rId5"/>
    <sheet name="SUCEAVA - Lot 6" sheetId="6" r:id="rId6"/>
    <sheet name="C Moldovenesc  anulat" sheetId="7" state="hidden" r:id="rId7"/>
    <sheet name="TOTAL DRDP IASI" sheetId="8" state="hidden" r:id="rId8"/>
  </sheets>
  <externalReferences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>Felicia COROBCEANU</author>
  </authors>
  <commentList>
    <comment ref="A78" authorId="0">
      <text>
        <r>
          <rPr>
            <b/>
            <sz val="9"/>
            <rFont val="Tahoma"/>
            <family val="2"/>
          </rPr>
          <t>Felicia COROBCEANU: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<sst xmlns="http://schemas.openxmlformats.org/spreadsheetml/2006/main" count="1008" uniqueCount="256">
  <si>
    <t>Nr.crt</t>
  </si>
  <si>
    <t>100 mc</t>
  </si>
  <si>
    <t xml:space="preserve">eliminarea gropilor sau adanciturilor prin acoperirea cu materiale din care acestea au fost executate initial, cu adancimea mai mare de  4 cm </t>
  </si>
  <si>
    <t>Intretinerea drumurilor laterale</t>
  </si>
  <si>
    <t>Simb. ind.</t>
  </si>
  <si>
    <t>UM</t>
  </si>
  <si>
    <t>Intretinerea curenta pe timp de vara</t>
  </si>
  <si>
    <t>101.1.</t>
  </si>
  <si>
    <t>Intret. partii carosab.specifica tipului de imbracaminte.</t>
  </si>
  <si>
    <t>101.1.1.</t>
  </si>
  <si>
    <t>Intretinerea imbracamintilor asfaltice</t>
  </si>
  <si>
    <t>mp</t>
  </si>
  <si>
    <t>101.1.2.</t>
  </si>
  <si>
    <t>Intretinerea imbracamintilor cu lianti hidraulici</t>
  </si>
  <si>
    <t>refaceri suprafete izolate</t>
  </si>
  <si>
    <t>101.1.5</t>
  </si>
  <si>
    <t>mc</t>
  </si>
  <si>
    <t>astupare gropi si fagase cu material pietros</t>
  </si>
  <si>
    <t>101.1.6.</t>
  </si>
  <si>
    <t>Intretinerea platformei drumului</t>
  </si>
  <si>
    <t>101.2.2.</t>
  </si>
  <si>
    <t>Denumire prestatie</t>
  </si>
  <si>
    <t>Intretinerea pavajelor din piatra cioplita</t>
  </si>
  <si>
    <t>refacere  locala a bitumarilor de rosturi</t>
  </si>
  <si>
    <t>101.1.3</t>
  </si>
  <si>
    <t>101.1.1.1.</t>
  </si>
  <si>
    <t>101.1.1.2.</t>
  </si>
  <si>
    <t>101.1.1.3.</t>
  </si>
  <si>
    <t>101.1.1.4.</t>
  </si>
  <si>
    <t>101.1.1.6.</t>
  </si>
  <si>
    <t>101.1.1.7.</t>
  </si>
  <si>
    <t>101.1.1.8.</t>
  </si>
  <si>
    <t>101.1.1.9.</t>
  </si>
  <si>
    <t>101.1.1.10.</t>
  </si>
  <si>
    <t>101.1.1.11.</t>
  </si>
  <si>
    <t>101.1.2.1.</t>
  </si>
  <si>
    <t>101.1.2.2.</t>
  </si>
  <si>
    <t>101.1.2.3.</t>
  </si>
  <si>
    <t>101.1.2.4.</t>
  </si>
  <si>
    <t>101.1.2.5.</t>
  </si>
  <si>
    <t>101.1.2.6.</t>
  </si>
  <si>
    <t>101.1.2.7.</t>
  </si>
  <si>
    <t>101.1.2.8.</t>
  </si>
  <si>
    <t>101.1.3.1.</t>
  </si>
  <si>
    <t>101.1.3.2.</t>
  </si>
  <si>
    <t>101.1.5.1.</t>
  </si>
  <si>
    <t>101.1.5.2.</t>
  </si>
  <si>
    <t>101.1.5.3.</t>
  </si>
  <si>
    <t>101.1.5.4.</t>
  </si>
  <si>
    <t>101.1.6.1.</t>
  </si>
  <si>
    <t>101.1.6.2.</t>
  </si>
  <si>
    <t>101.2.1.1.</t>
  </si>
  <si>
    <t>101.2.1.2.</t>
  </si>
  <si>
    <t>101.2.2.1.</t>
  </si>
  <si>
    <t>101.2.1.3.</t>
  </si>
  <si>
    <t>stropiri succesive executate mecanizat</t>
  </si>
  <si>
    <t>colmatari fisuri si crapaturi cu mastic bituminos</t>
  </si>
  <si>
    <t>intretinerea drumurilor laterale: aducerea la profil si intretineri locale, asigurarea scurgerii apelor</t>
  </si>
  <si>
    <t>colmatarea fisurilor si crapaturilor cu mastic bituminos</t>
  </si>
  <si>
    <t>badijonarea suprafetelor poroase</t>
  </si>
  <si>
    <t>refacerea rosturilor</t>
  </si>
  <si>
    <t>eliminarea fenomenului de pompaj</t>
  </si>
  <si>
    <t>refaceri de dale cu beton de ciment rutier</t>
  </si>
  <si>
    <t>Intretinerea drumurilor pietruite</t>
  </si>
  <si>
    <t xml:space="preserve">scarificare si reprofilare  fara cilindrare   </t>
  </si>
  <si>
    <t>101.1.5.5.</t>
  </si>
  <si>
    <t>Intretinerea drumurilor de pamant</t>
  </si>
  <si>
    <t>101.2.1</t>
  </si>
  <si>
    <t>intretinerea benzilor de incadrare prin eliminarea unor denivelari locale</t>
  </si>
  <si>
    <t>scarificare si reprofilare  cu cilindrare</t>
  </si>
  <si>
    <t xml:space="preserve">completare cu nisip </t>
  </si>
  <si>
    <t>completare cu  balast</t>
  </si>
  <si>
    <t>m</t>
  </si>
  <si>
    <t>101.2.1.4.</t>
  </si>
  <si>
    <t>101.2.1.5.</t>
  </si>
  <si>
    <t>101.2.1.6.</t>
  </si>
  <si>
    <t>Total intretinere curenta a partii carosabile, acostamente, benzi de urgenta si benzi de incadrare</t>
  </si>
  <si>
    <t>ANEXA 2</t>
  </si>
  <si>
    <t>o Geotextil anticontaminant</t>
  </si>
  <si>
    <t>o Geocompozit antifisura</t>
  </si>
  <si>
    <t>o Anrobat bituminos cu criblură–AB 31,5 – 8 cm</t>
  </si>
  <si>
    <t>o Piatră spartă 40/63 – 30 cm;</t>
  </si>
  <si>
    <t>o Balast–0/70 – 80 cm;</t>
  </si>
  <si>
    <t xml:space="preserve">  Tratarea burdusirilor si tasarilor locale – pentru DN - total, din care:</t>
  </si>
  <si>
    <t xml:space="preserve">  Tratarea burdusirilor si tasarilor locale – pentru DN - total din care:</t>
  </si>
  <si>
    <t>inlaturarea denivelarilor si fagaselor (numai frezare)</t>
  </si>
  <si>
    <t>plombari  cu mixtura asfaltica, adancimea medie de 4 cm</t>
  </si>
  <si>
    <t>plombari  cu  beton de ciment, adancimea medie de 6 cm</t>
  </si>
  <si>
    <t>Cantitati</t>
  </si>
  <si>
    <t>min.</t>
  </si>
  <si>
    <t>max.</t>
  </si>
  <si>
    <t>PU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</si>
  <si>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</si>
  <si>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</si>
  <si>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</si>
  <si>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</si>
  <si>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</si>
  <si>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</si>
  <si>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</si>
  <si>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</si>
  <si>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</si>
  <si>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</si>
  <si>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</si>
  <si>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</si>
  <si>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TVA</t>
  </si>
  <si>
    <t>TOTAL CU TVA</t>
  </si>
  <si>
    <t>Valoare
 (lei fara TVA)</t>
  </si>
  <si>
    <t>Valoare 
(lei fara TVA)</t>
  </si>
  <si>
    <t>DRDP IASI</t>
  </si>
  <si>
    <t>DIRECTOR ADJUNCT MENTENANȚĂ</t>
  </si>
  <si>
    <t>ing. Vlad CERCEL</t>
  </si>
  <si>
    <t>SEF DEPARTAMENT MENTENANȚĂ</t>
  </si>
  <si>
    <t>ing Mirela POPESCU</t>
  </si>
  <si>
    <t>SEF SERVICIU M.D.P</t>
  </si>
  <si>
    <t>DIRECTOR REGIONAL EXECUTIV</t>
  </si>
  <si>
    <t>ing. Ovidiu Mugurel LAICU</t>
  </si>
  <si>
    <t>101.1.1.4</t>
  </si>
  <si>
    <t>inlaturarea pietrisului/nisipului si a materialelor ramase in urma activitatii de deszapezire</t>
  </si>
  <si>
    <t>colmatari fisuri si crapaturi cu mixtura asfaltica</t>
  </si>
  <si>
    <t xml:space="preserve">  Tratarea  tasarilor locale – pentru DN  - total, din care:</t>
  </si>
  <si>
    <t xml:space="preserve">  Tratarea  tasarilor locale – pentru DN - total din care:</t>
  </si>
  <si>
    <t>o Mixtură asfaltică pentru stratul de legătură–BAD20 – 6 cm</t>
  </si>
  <si>
    <t>o Geocompozit antifisură</t>
  </si>
  <si>
    <t>o Balast–0/70 – 30 cm;</t>
  </si>
  <si>
    <t>101.2.1.7.</t>
  </si>
  <si>
    <t>101.2.1.8.</t>
  </si>
  <si>
    <t>colmatarea fisurilor si crapaturilor cu mixtura asfaltica BA8 pentru crapaturi cu deschiderea mai mare de 5mm</t>
  </si>
  <si>
    <r>
      <t>o Mixtură asfaltică pentru stratul de uzură–</t>
    </r>
    <r>
      <rPr>
        <b/>
        <i/>
        <sz val="10"/>
        <rFont val="Arial"/>
        <family val="2"/>
      </rPr>
      <t>BAR16</t>
    </r>
    <r>
      <rPr>
        <i/>
        <sz val="10"/>
        <rFont val="Arial"/>
        <family val="2"/>
      </rPr>
      <t xml:space="preserve"> – 4 cm</t>
    </r>
  </si>
  <si>
    <r>
      <t>o Mixtură asfaltică pentru stratul de uzură–</t>
    </r>
    <r>
      <rPr>
        <b/>
        <i/>
        <sz val="10"/>
        <rFont val="Arial"/>
        <family val="2"/>
      </rPr>
      <t>BA16</t>
    </r>
    <r>
      <rPr>
        <i/>
        <sz val="10"/>
        <rFont val="Arial"/>
        <family val="2"/>
      </rPr>
      <t xml:space="preserve"> – 4 cm</t>
    </r>
  </si>
  <si>
    <r>
      <t>o Mixtură asfaltică pentru stratul de uzură–</t>
    </r>
    <r>
      <rPr>
        <b/>
        <i/>
        <sz val="10"/>
        <rFont val="Arial"/>
        <family val="2"/>
      </rPr>
      <t>MAS 16</t>
    </r>
    <r>
      <rPr>
        <i/>
        <sz val="10"/>
        <rFont val="Arial"/>
        <family val="2"/>
      </rPr>
      <t xml:space="preserve"> – 4 cm</t>
    </r>
  </si>
  <si>
    <t>asternerea nisipului de concasaj pe suprafetele cu bitum in exces sau slefuite</t>
  </si>
  <si>
    <t xml:space="preserve">  Tratarea  tasarilor locale – pentru DN - total, din care:</t>
  </si>
  <si>
    <t>aprov. cu balast in volum de pana la 300 mc/km</t>
  </si>
  <si>
    <t>aprov. cu piatra sparta in volum de pana la 300 mc/km</t>
  </si>
  <si>
    <t>colmatarea fisurilor si crapaturilor cu mixtura asfaltica BA8 pentru crapaturi cu deschiderea mai mare de 5 mm</t>
  </si>
  <si>
    <t>o Strat piatră brută 0-200 - 40 cm</t>
  </si>
  <si>
    <t>Inlaturarea pietrisului/nisipului si a materialelor ramase in urma activitatii de deszapezire</t>
  </si>
  <si>
    <t xml:space="preserve">colmatari fisuri si crapaturi cu mixtura asfaltica </t>
  </si>
  <si>
    <t>aprov. cu piatra spartă in volum de până la 300 mc/km</t>
  </si>
  <si>
    <t>o Anrobat bituminos cu criblură - AB 31,5 - 8 cm</t>
  </si>
  <si>
    <r>
      <t>o Mixtură asfaltică pentru stratul de uzură–</t>
    </r>
    <r>
      <rPr>
        <b/>
        <i/>
        <sz val="10"/>
        <rFont val="Arial"/>
        <family val="2"/>
      </rPr>
      <t>MAS16</t>
    </r>
    <r>
      <rPr>
        <i/>
        <sz val="10"/>
        <rFont val="Arial"/>
        <family val="2"/>
      </rPr>
      <t xml:space="preserve"> – 4 cm</t>
    </r>
  </si>
  <si>
    <t xml:space="preserve">tratarea burdusirilor  locale – pentru DN - total, din care:
</t>
  </si>
  <si>
    <r>
      <t xml:space="preserve">intret.suprafete degradate la imbracaminti asfaltice-plombari gropi si reparatii pe suprafete intinse, cu </t>
    </r>
    <r>
      <rPr>
        <b/>
        <i/>
        <sz val="10"/>
        <rFont val="Arial"/>
        <family val="2"/>
      </rPr>
      <t>MAS 16 m-cu bitum modificat</t>
    </r>
    <r>
      <rPr>
        <i/>
        <sz val="10"/>
        <rFont val="Arial"/>
        <family val="2"/>
      </rPr>
      <t>-(pentru adancimea de 4cm)</t>
    </r>
  </si>
  <si>
    <t>o Anrobat bituminos cu criblură-AB 31,5 - 8 cm</t>
  </si>
  <si>
    <t>o Strat piatra bruta 0-200 - 40 cm</t>
  </si>
  <si>
    <r>
      <t xml:space="preserve">intret. suprafete degradate la imbracaminti asfaltice-plombari gropi si reparatii pe suprafete intinse,  cu </t>
    </r>
    <r>
      <rPr>
        <b/>
        <i/>
        <sz val="10"/>
        <rFont val="Arial"/>
        <family val="2"/>
      </rPr>
      <t>BAR 16</t>
    </r>
    <r>
      <rPr>
        <i/>
        <sz val="10"/>
        <rFont val="Arial"/>
        <family val="2"/>
      </rPr>
      <t xml:space="preserve"> - (pentru adancimea de 4 cm)</t>
    </r>
  </si>
  <si>
    <r>
      <t xml:space="preserve">intret. suprafete degradate la imbracaminti asfaltice-plombari gropi si reparatii suprafete intinse, cu </t>
    </r>
    <r>
      <rPr>
        <b/>
        <i/>
        <sz val="10"/>
        <rFont val="Arial"/>
        <family val="2"/>
      </rPr>
      <t xml:space="preserve"> BA 16</t>
    </r>
    <r>
      <rPr>
        <i/>
        <sz val="10"/>
        <rFont val="Arial"/>
        <family val="2"/>
      </rPr>
      <t xml:space="preserve"> - (pentru adancimea de 4 cm)</t>
    </r>
  </si>
  <si>
    <r>
      <t xml:space="preserve">intret. suprafete degradate la imbracaminti asfaltice-plombari gropi si reparatii pe suprafete intinse,  cu </t>
    </r>
    <r>
      <rPr>
        <b/>
        <i/>
        <sz val="10"/>
        <rFont val="Arial"/>
        <family val="2"/>
      </rPr>
      <t xml:space="preserve">MAS 16 </t>
    </r>
    <r>
      <rPr>
        <i/>
        <sz val="10"/>
        <rFont val="Arial"/>
        <family val="2"/>
      </rPr>
      <t>-(pentru adancimea de 4 cm)</t>
    </r>
  </si>
  <si>
    <r>
      <t xml:space="preserve">intret.suprafete degradate la imbracaminti asfaltice-plombari gropi si reparatii pe suprafete intinse, cu </t>
    </r>
    <r>
      <rPr>
        <b/>
        <i/>
        <sz val="10"/>
        <rFont val="Arial"/>
        <family val="2"/>
      </rPr>
      <t>MAS 16 m - cu bitum modificat</t>
    </r>
    <r>
      <rPr>
        <i/>
        <sz val="10"/>
        <rFont val="Arial"/>
        <family val="2"/>
      </rPr>
      <t>-(pentru adancimea de 4 cm)</t>
    </r>
  </si>
  <si>
    <r>
      <t xml:space="preserve">intret. suprafete degradate la imbracaminti asfaltice-plombari gropi si reparatii suprafete intinse, cu  </t>
    </r>
    <r>
      <rPr>
        <b/>
        <i/>
        <sz val="10"/>
        <rFont val="Arial"/>
        <family val="2"/>
      </rPr>
      <t xml:space="preserve">BA 16 </t>
    </r>
    <r>
      <rPr>
        <i/>
        <sz val="10"/>
        <rFont val="Arial"/>
        <family val="2"/>
      </rPr>
      <t>- (pentru adancimea de 4 cm)</t>
    </r>
  </si>
  <si>
    <r>
      <t xml:space="preserve">intret. suprafete degradate la imbracaminti asfaltice-plombari gropi si reparatii pe suprafete intinse,  cu </t>
    </r>
    <r>
      <rPr>
        <b/>
        <i/>
        <sz val="10"/>
        <rFont val="Arial"/>
        <family val="2"/>
      </rPr>
      <t>MAS 16</t>
    </r>
    <r>
      <rPr>
        <i/>
        <sz val="10"/>
        <rFont val="Arial"/>
        <family val="2"/>
      </rPr>
      <t xml:space="preserve"> -(pentru adancimea de 4 cm)</t>
    </r>
  </si>
  <si>
    <t>101.1.1.12.</t>
  </si>
  <si>
    <t>101.1.1.10</t>
  </si>
  <si>
    <t>refacerea locala a bitumarilor de rosturi</t>
  </si>
  <si>
    <t>ing.Danut Minea</t>
  </si>
  <si>
    <t>CENTRALIZATORUL FINANCIAR AL LUCRARILOR DE INTRETINERE CURENTA A PARTII CAROSABILE, ACOSTAMENTE, BENZI DE URGENTA SI BENZI DE INCADRARE ANUL I-IV</t>
  </si>
  <si>
    <t>ANUL I</t>
  </si>
  <si>
    <t>ANUL II</t>
  </si>
  <si>
    <t>ANUL III</t>
  </si>
  <si>
    <t>ANUL IV</t>
  </si>
  <si>
    <t>TOTAL ANUL I-IV</t>
  </si>
  <si>
    <t>o Mixtură asfaltică pentru stratul de legătură–BAD22,4 – 6 cm</t>
  </si>
  <si>
    <t xml:space="preserve">Total întreținere curentă a părții carosabile, acostamente, benzi de urgență și benzi de încadrare </t>
  </si>
  <si>
    <t>DIRECȚIA REGIONALĂ DE DRUMURI ȘI PODURI IAȘI</t>
  </si>
  <si>
    <t>Director Regional</t>
  </si>
  <si>
    <t>Director I.D.N.A.</t>
  </si>
  <si>
    <t>ing. dr. ec. Dănuț PILĂ</t>
  </si>
  <si>
    <t>ing. Cătălin SOROCEANU</t>
  </si>
  <si>
    <t>ing. Dănuț Minea</t>
  </si>
  <si>
    <t>Preț unitar   lei/U.M.    exclusiv T.V.A.</t>
  </si>
  <si>
    <t>CENTRALIZATORUL FINANCIAR AL LUCRĂRILOR DE INTREȚINERE CURENTĂ A PĂRȚII CAROSABILE,</t>
  </si>
  <si>
    <t xml:space="preserve"> ACOSTAMENTE, BENZI DE URGENȚĂ ȘI BENZI DE ÎNCADRARE </t>
  </si>
  <si>
    <t>mp.</t>
  </si>
  <si>
    <t>m.</t>
  </si>
  <si>
    <t>mc.</t>
  </si>
  <si>
    <t>100 mc.</t>
  </si>
  <si>
    <t>Șef Serviciu  I.D.A.P.</t>
  </si>
  <si>
    <t>minim</t>
  </si>
  <si>
    <t>maxim</t>
  </si>
  <si>
    <t>Cantitate anul I - IV :</t>
  </si>
  <si>
    <t xml:space="preserve">minim </t>
  </si>
  <si>
    <t>VALOARE                                    lei  (exclusiv T.V.A.)</t>
  </si>
  <si>
    <t>S.D.N. CÂMPULUNG MOLDOVENESC</t>
  </si>
  <si>
    <t>101.2.5.</t>
  </si>
  <si>
    <t>101.2.5.1.</t>
  </si>
  <si>
    <t>o Strat piatră brută 150-200 - 40 cm</t>
  </si>
  <si>
    <t>o Balast–0/63 – 30 cm;</t>
  </si>
  <si>
    <t>o Piatră spartă 0/63 sau 40/63 – 30 cm;</t>
  </si>
  <si>
    <r>
      <t xml:space="preserve"> </t>
    </r>
    <r>
      <rPr>
        <b/>
        <i/>
        <sz val="10"/>
        <rFont val="Arial"/>
        <family val="2"/>
      </rPr>
      <t xml:space="preserve"> Tratarea  tasarilor locale </t>
    </r>
    <r>
      <rPr>
        <i/>
        <sz val="10"/>
        <rFont val="Arial"/>
        <family val="2"/>
      </rPr>
      <t>– pentru DN - total, din care:</t>
    </r>
  </si>
  <si>
    <r>
      <t xml:space="preserve"> </t>
    </r>
    <r>
      <rPr>
        <b/>
        <i/>
        <sz val="10"/>
        <rFont val="Arial"/>
        <family val="2"/>
      </rPr>
      <t xml:space="preserve"> Tratarea  tasarilor locale </t>
    </r>
    <r>
      <rPr>
        <i/>
        <sz val="10"/>
        <rFont val="Arial"/>
        <family val="2"/>
      </rPr>
      <t>– pentru DN - total din care:</t>
    </r>
  </si>
  <si>
    <t>101.1.1.13.</t>
  </si>
  <si>
    <t>101.1.1.14.</t>
  </si>
  <si>
    <r>
      <t>o Mixtură asfaltică pentru stratul de uzură–</t>
    </r>
    <r>
      <rPr>
        <b/>
        <i/>
        <sz val="10"/>
        <rFont val="Arial"/>
        <family val="2"/>
      </rPr>
      <t>BA16 rul</t>
    </r>
    <r>
      <rPr>
        <i/>
        <sz val="10"/>
        <rFont val="Arial"/>
        <family val="2"/>
      </rPr>
      <t xml:space="preserve"> – 4 cm</t>
    </r>
  </si>
  <si>
    <t>o Mixtură asfaltică pentru stratul de legătură–BAD22,4 leg. – 6 cm</t>
  </si>
  <si>
    <t>o Anrobat bituminos cu criblură–AB 31,5 baza – 8 cm</t>
  </si>
  <si>
    <t>o Piatră spartă 0/63  amestec optimal sau sort 40/63– 30 cm;</t>
  </si>
  <si>
    <t>o Balast–0/63/piatra sparta amestec optimal – 30 cm;</t>
  </si>
  <si>
    <r>
      <t>o Mixtură asfaltică pentru stratul de uzură–</t>
    </r>
    <r>
      <rPr>
        <b/>
        <i/>
        <sz val="10"/>
        <rFont val="Arial"/>
        <family val="2"/>
      </rPr>
      <t>MAS16 rul</t>
    </r>
    <r>
      <rPr>
        <i/>
        <sz val="10"/>
        <rFont val="Arial"/>
        <family val="2"/>
      </rPr>
      <t xml:space="preserve"> – 4 cm</t>
    </r>
  </si>
  <si>
    <t>o Piatră spartă 0/63 amestec optimal  sau  sort 40/63– 30 cm;</t>
  </si>
  <si>
    <t>o Balast sort 0/63/piatra sparta amestec optimal – 30 cm;</t>
  </si>
  <si>
    <t>o Mixtură asfaltică pentru stratul de legătură–BAD22,4 leg – 6 cm</t>
  </si>
  <si>
    <t>o Anrobat bituminos cu criblură - AB 31,5 baza - 8 cm</t>
  </si>
  <si>
    <t>o Piatră spartă sort 0/63 amestec optimal  sau sort 40/63– 30 cm;</t>
  </si>
  <si>
    <t>o Balast sort 0/63 / piatra sparta amestec optimal – 30 cm;</t>
  </si>
  <si>
    <t>o Strat piatră brută sort  150-200 - 40 cm</t>
  </si>
  <si>
    <r>
      <t xml:space="preserve">Intret. suprafete degradate la DN - Plombari cu </t>
    </r>
    <r>
      <rPr>
        <b/>
        <i/>
        <sz val="10"/>
        <rFont val="Arial"/>
        <family val="2"/>
      </rPr>
      <t xml:space="preserve"> BA 16 rul </t>
    </r>
    <r>
      <rPr>
        <i/>
        <sz val="10"/>
        <rFont val="Arial"/>
        <family val="2"/>
      </rPr>
      <t>mecanic in grosime  de 4 cm</t>
    </r>
  </si>
  <si>
    <r>
      <t xml:space="preserve">Intret. suprafete degradate la DN - Plombari cu </t>
    </r>
    <r>
      <rPr>
        <b/>
        <i/>
        <sz val="10"/>
        <rFont val="Arial"/>
        <family val="2"/>
      </rPr>
      <t xml:space="preserve">MAS 16 rul </t>
    </r>
    <r>
      <rPr>
        <i/>
        <sz val="10"/>
        <rFont val="Arial"/>
        <family val="2"/>
      </rPr>
      <t>mecanic  in grosime de 4 cm.</t>
    </r>
  </si>
  <si>
    <t>Inlaturarea denivelarilor si fagaselor (numai frezare)</t>
  </si>
  <si>
    <t>Colmatarea fisurilor cu mastic bituminos</t>
  </si>
  <si>
    <t>Scarificare si reprofilare  cu cilindrare</t>
  </si>
  <si>
    <t>Aprov. cu balast in volum de pana la 300 mc/km</t>
  </si>
  <si>
    <t>Aprov. cu piatra spartă in volum de până la 300 mc/km</t>
  </si>
  <si>
    <t xml:space="preserve">Tratarea burdusirilor  locale – pentru DN - total, din care:
</t>
  </si>
  <si>
    <t>Intretinerea benzilor de incadrare prin eliminarea unor denivelari locale cu BA16 rul</t>
  </si>
  <si>
    <t>Stropiri succesive executate mecanizat</t>
  </si>
  <si>
    <t>Colmatarea fisurilor si crapaturilor cu mixtura asfaltica BA8 rul pentru crapaturi cu deschiderea mai mare de 5mm</t>
  </si>
  <si>
    <t>101.1.1.12</t>
  </si>
  <si>
    <t>Badijonarea suprafetelor poroase</t>
  </si>
  <si>
    <t xml:space="preserve">Asternerea nisipului de concasaj pe suprafetele cu bitum in exces </t>
  </si>
  <si>
    <t>Plombari  cu mixtura asfaltica, adancimea medie de 4 cm</t>
  </si>
  <si>
    <t>Plombari  cu  beton de ciment, adancimea medie de 6 cm</t>
  </si>
  <si>
    <t>Colmatari fisuri si crapaturi cu mastic bituminos</t>
  </si>
  <si>
    <t xml:space="preserve">Colmatari fisuri si crapaturi cu mixtura asfaltica </t>
  </si>
  <si>
    <t>Refacerea rosturilor</t>
  </si>
  <si>
    <t>Eliminarea fenomenului de pompaj</t>
  </si>
  <si>
    <t>Refaceri de dale cu beton de ciment rutier</t>
  </si>
  <si>
    <r>
      <t>o Mixtură asfaltică pentru stratul de uzură–</t>
    </r>
    <r>
      <rPr>
        <b/>
        <i/>
        <sz val="10"/>
        <rFont val="Arial"/>
        <family val="2"/>
      </rPr>
      <t xml:space="preserve">BA16 rul </t>
    </r>
    <r>
      <rPr>
        <i/>
        <sz val="10"/>
        <rFont val="Arial"/>
        <family val="2"/>
      </rPr>
      <t xml:space="preserve"> – 4 cm</t>
    </r>
  </si>
  <si>
    <t>intretinerea benzilor de incadrare prin eliminarea unor denivelari locale cu BA 16 rul</t>
  </si>
  <si>
    <t>o Piatră spartă sort 0/63 amestec optimalsau sort 40/63 – 30 cm;</t>
  </si>
  <si>
    <t>o Balast sort 0/63/ piatra sparta amestec optimal – 30 cm;</t>
  </si>
  <si>
    <t>o Mixtură asfaltică pentru stratul de legătură–BAD22,4  leg – 6 cm</t>
  </si>
  <si>
    <t>o Piatră spartă sort 0/63 amestec optimal sau  sort 40/63 – 30 cm;</t>
  </si>
  <si>
    <t>o Piatră spartă sort 0-63 amestec optimal sau sort  40/63 – 30 cm;</t>
  </si>
  <si>
    <t>o Strat piatră brută sort 150-200 - 40 cm</t>
  </si>
  <si>
    <t>o Piatră spartă  sort 0/63 amestec optimal sau  sort 40/63 – 30 cm;</t>
  </si>
  <si>
    <t>colmatarea fisurilor cu mastic bituminos</t>
  </si>
  <si>
    <r>
      <t>o Mixtură asfaltică pentru stratul de uzură–</t>
    </r>
    <r>
      <rPr>
        <b/>
        <i/>
        <sz val="10"/>
        <rFont val="Arial"/>
        <family val="2"/>
      </rPr>
      <t xml:space="preserve">BA16 rul </t>
    </r>
    <r>
      <rPr>
        <i/>
        <sz val="10"/>
        <rFont val="Arial"/>
        <family val="2"/>
      </rPr>
      <t>– 4 cm</t>
    </r>
  </si>
  <si>
    <t>o Piatră spartă sort 0-63 amestec optimal sau sort 40/63 – 30 cm;</t>
  </si>
  <si>
    <t>o Balast sort 0-63/piatra sparta amestec optimal – 30 cm;</t>
  </si>
  <si>
    <t>colmatarea fisurilor  cu mastic bituminos</t>
  </si>
  <si>
    <t>o Piatră spartă sort 0/63 amestec optimal sau sort 40/63 – 30 cm;</t>
  </si>
  <si>
    <t>o Balast sort 0-63/ piatra sparta amestec optimal – 30 cm;</t>
  </si>
  <si>
    <t>o Piatră spartă  sort 0-63 amestec optimal sau  sort 40/63 – 30 cm;</t>
  </si>
  <si>
    <t>colmatarea fisurilor si crapaturilor cu mixtura asfaltica BA8 rul pentru crapaturi cu deschiderea mai mare de 5mm</t>
  </si>
  <si>
    <t>ANUL I - ANUL IV</t>
  </si>
  <si>
    <t>S.D.N. BÂRLAD - Lot 2</t>
  </si>
  <si>
    <t>S.D.N. BOTOȘANI - Lot 3</t>
  </si>
  <si>
    <t>S.D.N. CÂMPULUNG MOLDOVENESC - Lot 4</t>
  </si>
  <si>
    <t>S.D.N. PIATRA NEAMT - Lot 5</t>
  </si>
  <si>
    <t>S.D.N. SUCEAVA - Lot 6</t>
  </si>
  <si>
    <t>OFERTANT</t>
  </si>
  <si>
    <t>OFERTANT,</t>
  </si>
  <si>
    <t xml:space="preserve">                      </t>
  </si>
  <si>
    <t>(in cazul unei Asocieri, se va completa denumirea intregii Asocieri)</t>
  </si>
  <si>
    <t>Anexa 1 la Formularul de oferta</t>
  </si>
  <si>
    <t>S.D.N. BACAU - Lot 1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</si>
</sst>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.00000"/>
    <numFmt numFmtId="186" formatCode="_-* #,##0.0\ _l_e_i_-;\-* #,##0.0\ _l_e_i_-;_-* &quot;-&quot;??\ _l_e_i_-;_-@_-"/>
    <numFmt numFmtId="187" formatCode="_-* #,##0\ _l_e_i_-;\-* #,##0\ _l_e_i_-;_-* &quot;-&quot;??\ _l_e_i_-;_-@_-"/>
    <numFmt numFmtId="188" formatCode="_-* #,##0.000\ _l_e_i_-;\-* #,##0.000\ _l_e_i_-;_-* &quot;-&quot;??\ _l_e_i_-;_-@_-"/>
    <numFmt numFmtId="189" formatCode="[$-418]d\ mmmm\ yyyy"/>
    <numFmt numFmtId="190" formatCode="00000"/>
    <numFmt numFmtId="191" formatCode="#,##0.0"/>
    <numFmt numFmtId="192" formatCode="#,##0.0;[Red]#,##0.0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0.0000000"/>
    <numFmt numFmtId="200" formatCode="0.000000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wrapText="1"/>
    </xf>
    <xf numFmtId="3" fontId="15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9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vertical="justify" wrapText="1"/>
    </xf>
    <xf numFmtId="0" fontId="8" fillId="0" borderId="11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33" borderId="2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3" fontId="3" fillId="33" borderId="21" xfId="0" applyNumberFormat="1" applyFont="1" applyFill="1" applyBorder="1" applyAlignment="1">
      <alignment horizontal="right" vertical="center" wrapText="1"/>
    </xf>
    <xf numFmtId="3" fontId="3" fillId="33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/>
    </xf>
    <xf numFmtId="4" fontId="3" fillId="33" borderId="39" xfId="0" applyNumberFormat="1" applyFont="1" applyFill="1" applyBorder="1" applyAlignment="1">
      <alignment horizontal="left"/>
    </xf>
    <xf numFmtId="4" fontId="3" fillId="33" borderId="40" xfId="0" applyNumberFormat="1" applyFont="1" applyFill="1" applyBorder="1" applyAlignment="1">
      <alignment horizontal="left"/>
    </xf>
    <xf numFmtId="3" fontId="8" fillId="33" borderId="32" xfId="0" applyNumberFormat="1" applyFont="1" applyFill="1" applyBorder="1" applyAlignment="1">
      <alignment horizontal="right" wrapText="1"/>
    </xf>
    <xf numFmtId="4" fontId="8" fillId="33" borderId="32" xfId="0" applyNumberFormat="1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4" fontId="3" fillId="33" borderId="28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33" borderId="47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/>
    </xf>
    <xf numFmtId="0" fontId="12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/>
    </xf>
    <xf numFmtId="2" fontId="8" fillId="0" borderId="55" xfId="0" applyNumberFormat="1" applyFont="1" applyFill="1" applyBorder="1" applyAlignment="1">
      <alignment horizontal="left" wrapText="1"/>
    </xf>
    <xf numFmtId="0" fontId="3" fillId="0" borderId="56" xfId="0" applyFont="1" applyFill="1" applyBorder="1" applyAlignment="1">
      <alignment horizontal="left"/>
    </xf>
    <xf numFmtId="0" fontId="12" fillId="0" borderId="5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wrapText="1"/>
    </xf>
    <xf numFmtId="0" fontId="12" fillId="0" borderId="56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/>
    </xf>
    <xf numFmtId="0" fontId="12" fillId="0" borderId="53" xfId="0" applyFont="1" applyFill="1" applyBorder="1" applyAlignment="1">
      <alignment horizontal="left" vertical="center" wrapText="1"/>
    </xf>
    <xf numFmtId="0" fontId="12" fillId="33" borderId="56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49" fontId="12" fillId="0" borderId="56" xfId="0" applyNumberFormat="1" applyFont="1" applyFill="1" applyBorder="1" applyAlignment="1">
      <alignment vertical="justify" wrapText="1"/>
    </xf>
    <xf numFmtId="0" fontId="12" fillId="33" borderId="59" xfId="0" applyFont="1" applyFill="1" applyBorder="1" applyAlignment="1">
      <alignment horizontal="left" vertical="center" wrapText="1"/>
    </xf>
    <xf numFmtId="49" fontId="12" fillId="33" borderId="56" xfId="0" applyNumberFormat="1" applyFont="1" applyFill="1" applyBorder="1" applyAlignment="1">
      <alignment vertical="justify" wrapText="1"/>
    </xf>
    <xf numFmtId="0" fontId="12" fillId="0" borderId="60" xfId="0" applyFont="1" applyFill="1" applyBorder="1" applyAlignment="1">
      <alignment horizontal="left" vertical="center" wrapText="1"/>
    </xf>
    <xf numFmtId="0" fontId="0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3" fontId="0" fillId="2" borderId="62" xfId="0" applyNumberFormat="1" applyFont="1" applyFill="1" applyBorder="1" applyAlignment="1">
      <alignment/>
    </xf>
    <xf numFmtId="0" fontId="0" fillId="2" borderId="62" xfId="0" applyFont="1" applyFill="1" applyBorder="1" applyAlignment="1">
      <alignment/>
    </xf>
    <xf numFmtId="0" fontId="12" fillId="2" borderId="62" xfId="0" applyFont="1" applyFill="1" applyBorder="1" applyAlignment="1">
      <alignment/>
    </xf>
    <xf numFmtId="0" fontId="3" fillId="0" borderId="6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left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/>
    </xf>
    <xf numFmtId="4" fontId="8" fillId="33" borderId="69" xfId="0" applyNumberFormat="1" applyFont="1" applyFill="1" applyBorder="1" applyAlignment="1">
      <alignment horizontal="right" wrapText="1"/>
    </xf>
    <xf numFmtId="4" fontId="3" fillId="33" borderId="70" xfId="0" applyNumberFormat="1" applyFont="1" applyFill="1" applyBorder="1" applyAlignment="1">
      <alignment horizontal="right"/>
    </xf>
    <xf numFmtId="4" fontId="3" fillId="0" borderId="70" xfId="0" applyNumberFormat="1" applyFont="1" applyFill="1" applyBorder="1" applyAlignment="1">
      <alignment horizontal="right" vertical="center" wrapText="1"/>
    </xf>
    <xf numFmtId="4" fontId="3" fillId="33" borderId="70" xfId="0" applyNumberFormat="1" applyFont="1" applyFill="1" applyBorder="1" applyAlignment="1">
      <alignment horizontal="right" vertical="center" wrapText="1"/>
    </xf>
    <xf numFmtId="4" fontId="3" fillId="33" borderId="69" xfId="0" applyNumberFormat="1" applyFont="1" applyFill="1" applyBorder="1" applyAlignment="1">
      <alignment horizontal="right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4" fontId="3" fillId="33" borderId="71" xfId="0" applyNumberFormat="1" applyFont="1" applyFill="1" applyBorder="1" applyAlignment="1">
      <alignment horizontal="right" vertical="center" wrapText="1"/>
    </xf>
    <xf numFmtId="4" fontId="3" fillId="2" borderId="72" xfId="0" applyNumberFormat="1" applyFont="1" applyFill="1" applyBorder="1" applyAlignment="1">
      <alignment horizontal="right"/>
    </xf>
    <xf numFmtId="4" fontId="3" fillId="33" borderId="73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4" fontId="3" fillId="33" borderId="74" xfId="0" applyNumberFormat="1" applyFont="1" applyFill="1" applyBorder="1" applyAlignment="1">
      <alignment horizontal="right" vertical="center" wrapText="1"/>
    </xf>
    <xf numFmtId="3" fontId="3" fillId="33" borderId="73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3" fontId="3" fillId="33" borderId="74" xfId="0" applyNumberFormat="1" applyFont="1" applyFill="1" applyBorder="1" applyAlignment="1">
      <alignment horizontal="right" vertical="center" wrapText="1"/>
    </xf>
    <xf numFmtId="4" fontId="3" fillId="33" borderId="75" xfId="0" applyNumberFormat="1" applyFont="1" applyFill="1" applyBorder="1" applyAlignment="1">
      <alignment horizontal="right" vertical="center" wrapText="1"/>
    </xf>
    <xf numFmtId="4" fontId="3" fillId="33" borderId="76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4" fontId="3" fillId="2" borderId="62" xfId="0" applyNumberFormat="1" applyFont="1" applyFill="1" applyBorder="1" applyAlignment="1">
      <alignment horizontal="right"/>
    </xf>
    <xf numFmtId="4" fontId="3" fillId="33" borderId="39" xfId="0" applyNumberFormat="1" applyFont="1" applyFill="1" applyBorder="1" applyAlignment="1">
      <alignment horizontal="right"/>
    </xf>
    <xf numFmtId="4" fontId="8" fillId="33" borderId="32" xfId="0" applyNumberFormat="1" applyFont="1" applyFill="1" applyBorder="1" applyAlignment="1">
      <alignment horizontal="right" wrapText="1"/>
    </xf>
    <xf numFmtId="4" fontId="3" fillId="33" borderId="21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33" borderId="36" xfId="0" applyNumberFormat="1" applyFont="1" applyFill="1" applyBorder="1" applyAlignment="1">
      <alignment horizontal="right" vertical="center" wrapText="1"/>
    </xf>
    <xf numFmtId="0" fontId="3" fillId="2" borderId="6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right" vertical="center" wrapText="1"/>
    </xf>
    <xf numFmtId="3" fontId="3" fillId="33" borderId="42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right" vertical="center" wrapText="1"/>
    </xf>
    <xf numFmtId="3" fontId="3" fillId="33" borderId="33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3" fontId="3" fillId="33" borderId="5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0" fillId="0" borderId="0" xfId="0" applyFont="1" applyAlignment="1">
      <alignment/>
    </xf>
    <xf numFmtId="4" fontId="3" fillId="33" borderId="73" xfId="0" applyNumberFormat="1" applyFont="1" applyFill="1" applyBorder="1" applyAlignment="1">
      <alignment horizontal="center" vertical="center" wrapText="1"/>
    </xf>
    <xf numFmtId="4" fontId="3" fillId="33" borderId="54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vertical="center"/>
    </xf>
    <xf numFmtId="0" fontId="8" fillId="33" borderId="56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left"/>
    </xf>
    <xf numFmtId="3" fontId="3" fillId="33" borderId="39" xfId="0" applyNumberFormat="1" applyFont="1" applyFill="1" applyBorder="1" applyAlignment="1">
      <alignment horizontal="right"/>
    </xf>
    <xf numFmtId="4" fontId="3" fillId="33" borderId="39" xfId="0" applyNumberFormat="1" applyFont="1" applyFill="1" applyBorder="1" applyAlignment="1">
      <alignment horizontal="right"/>
    </xf>
    <xf numFmtId="4" fontId="3" fillId="33" borderId="40" xfId="0" applyNumberFormat="1" applyFont="1" applyFill="1" applyBorder="1" applyAlignment="1">
      <alignment horizontal="left"/>
    </xf>
    <xf numFmtId="4" fontId="8" fillId="33" borderId="32" xfId="0" applyNumberFormat="1" applyFont="1" applyFill="1" applyBorder="1" applyAlignment="1">
      <alignment horizontal="left" wrapText="1"/>
    </xf>
    <xf numFmtId="3" fontId="8" fillId="33" borderId="32" xfId="0" applyNumberFormat="1" applyFont="1" applyFill="1" applyBorder="1" applyAlignment="1">
      <alignment horizontal="right" wrapText="1"/>
    </xf>
    <xf numFmtId="4" fontId="8" fillId="33" borderId="32" xfId="0" applyNumberFormat="1" applyFont="1" applyFill="1" applyBorder="1" applyAlignment="1">
      <alignment horizontal="right" wrapText="1"/>
    </xf>
    <xf numFmtId="4" fontId="8" fillId="33" borderId="69" xfId="0" applyNumberFormat="1" applyFont="1" applyFill="1" applyBorder="1" applyAlignment="1">
      <alignment horizontal="right" wrapText="1"/>
    </xf>
    <xf numFmtId="4" fontId="3" fillId="33" borderId="21" xfId="0" applyNumberFormat="1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right"/>
    </xf>
    <xf numFmtId="4" fontId="3" fillId="33" borderId="70" xfId="0" applyNumberFormat="1" applyFont="1" applyFill="1" applyBorder="1" applyAlignment="1">
      <alignment horizontal="right"/>
    </xf>
    <xf numFmtId="0" fontId="12" fillId="0" borderId="56" xfId="0" applyFont="1" applyFill="1" applyBorder="1" applyAlignment="1">
      <alignment horizontal="left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right" vertical="center" wrapText="1"/>
    </xf>
    <xf numFmtId="4" fontId="3" fillId="33" borderId="69" xfId="0" applyNumberFormat="1" applyFont="1" applyFill="1" applyBorder="1" applyAlignment="1">
      <alignment horizontal="right" vertical="center" wrapText="1"/>
    </xf>
    <xf numFmtId="3" fontId="3" fillId="33" borderId="32" xfId="0" applyNumberFormat="1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left" vertical="center" wrapText="1"/>
    </xf>
    <xf numFmtId="0" fontId="12" fillId="33" borderId="5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left" vertical="center" wrapText="1"/>
    </xf>
    <xf numFmtId="0" fontId="12" fillId="33" borderId="59" xfId="0" applyFont="1" applyFill="1" applyBorder="1" applyAlignment="1">
      <alignment horizontal="left" vertical="center" wrapText="1"/>
    </xf>
    <xf numFmtId="49" fontId="12" fillId="33" borderId="56" xfId="0" applyNumberFormat="1" applyFont="1" applyFill="1" applyBorder="1" applyAlignment="1">
      <alignment vertical="justify" wrapText="1"/>
    </xf>
    <xf numFmtId="0" fontId="0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right"/>
    </xf>
    <xf numFmtId="4" fontId="3" fillId="2" borderId="62" xfId="0" applyNumberFormat="1" applyFont="1" applyFill="1" applyBorder="1" applyAlignment="1">
      <alignment horizontal="right"/>
    </xf>
    <xf numFmtId="4" fontId="3" fillId="2" borderId="72" xfId="0" applyNumberFormat="1" applyFont="1" applyFill="1" applyBorder="1" applyAlignment="1">
      <alignment horizontal="right"/>
    </xf>
    <xf numFmtId="0" fontId="8" fillId="0" borderId="59" xfId="0" applyFont="1" applyFill="1" applyBorder="1" applyAlignment="1">
      <alignment horizontal="left" vertical="center"/>
    </xf>
    <xf numFmtId="4" fontId="3" fillId="33" borderId="22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right" vertical="center" wrapText="1"/>
    </xf>
    <xf numFmtId="4" fontId="3" fillId="33" borderId="37" xfId="0" applyNumberFormat="1" applyFont="1" applyFill="1" applyBorder="1" applyAlignment="1">
      <alignment horizontal="right" vertical="center" wrapText="1"/>
    </xf>
    <xf numFmtId="4" fontId="3" fillId="33" borderId="78" xfId="0" applyNumberFormat="1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left" vertical="center" wrapText="1"/>
    </xf>
    <xf numFmtId="3" fontId="3" fillId="33" borderId="59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3" fontId="3" fillId="33" borderId="22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right" vertical="center" wrapText="1"/>
    </xf>
    <xf numFmtId="3" fontId="3" fillId="33" borderId="37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33" borderId="76" xfId="0" applyNumberFormat="1" applyFont="1" applyFill="1" applyBorder="1" applyAlignment="1">
      <alignment horizontal="right" vertical="center" wrapText="1"/>
    </xf>
    <xf numFmtId="4" fontId="3" fillId="33" borderId="73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4" fontId="3" fillId="33" borderId="74" xfId="0" applyNumberFormat="1" applyFont="1" applyFill="1" applyBorder="1" applyAlignment="1">
      <alignment horizontal="right" vertical="center" wrapText="1"/>
    </xf>
    <xf numFmtId="3" fontId="3" fillId="33" borderId="73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3" fontId="3" fillId="33" borderId="74" xfId="0" applyNumberFormat="1" applyFont="1" applyFill="1" applyBorder="1" applyAlignment="1">
      <alignment horizontal="right" vertical="center" wrapText="1"/>
    </xf>
    <xf numFmtId="4" fontId="3" fillId="33" borderId="7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4" fontId="8" fillId="33" borderId="10" xfId="0" applyNumberFormat="1" applyFont="1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right" wrapText="1"/>
    </xf>
    <xf numFmtId="4" fontId="8" fillId="33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12" fillId="33" borderId="10" xfId="0" applyNumberFormat="1" applyFont="1" applyFill="1" applyBorder="1" applyAlignment="1">
      <alignment vertical="justify" wrapText="1"/>
    </xf>
    <xf numFmtId="0" fontId="0" fillId="0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justify" wrapText="1"/>
    </xf>
    <xf numFmtId="0" fontId="0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4" fontId="3" fillId="33" borderId="75" xfId="0" applyNumberFormat="1" applyFont="1" applyFill="1" applyBorder="1" applyAlignment="1">
      <alignment horizontal="right" vertical="center" wrapText="1"/>
    </xf>
    <xf numFmtId="4" fontId="3" fillId="33" borderId="40" xfId="0" applyNumberFormat="1" applyFont="1" applyFill="1" applyBorder="1" applyAlignment="1">
      <alignment horizontal="right" vertical="center" wrapText="1"/>
    </xf>
    <xf numFmtId="4" fontId="3" fillId="33" borderId="76" xfId="0" applyNumberFormat="1" applyFont="1" applyFill="1" applyBorder="1" applyAlignment="1">
      <alignment horizontal="right" vertical="center" wrapText="1"/>
    </xf>
    <xf numFmtId="4" fontId="3" fillId="33" borderId="73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4" fontId="3" fillId="33" borderId="74" xfId="0" applyNumberFormat="1" applyFont="1" applyFill="1" applyBorder="1" applyAlignment="1">
      <alignment horizontal="right" vertical="center" wrapText="1"/>
    </xf>
    <xf numFmtId="3" fontId="3" fillId="33" borderId="73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3" fontId="3" fillId="33" borderId="74" xfId="0" applyNumberFormat="1" applyFont="1" applyFill="1" applyBorder="1" applyAlignment="1">
      <alignment horizontal="right" vertical="center" wrapText="1"/>
    </xf>
    <xf numFmtId="4" fontId="3" fillId="33" borderId="73" xfId="0" applyNumberFormat="1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7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0" fillId="0" borderId="68" xfId="0" applyFont="1" applyBorder="1" applyAlignment="1">
      <alignment horizontal="center"/>
    </xf>
    <xf numFmtId="0" fontId="8" fillId="0" borderId="46" xfId="0" applyFont="1" applyBorder="1" applyAlignment="1">
      <alignment horizontal="left" vertical="center" wrapText="1"/>
    </xf>
    <xf numFmtId="2" fontId="8" fillId="0" borderId="55" xfId="0" applyNumberFormat="1" applyFont="1" applyBorder="1" applyAlignment="1">
      <alignment horizontal="left" wrapText="1"/>
    </xf>
    <xf numFmtId="2" fontId="3" fillId="0" borderId="65" xfId="0" applyNumberFormat="1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3" fillId="0" borderId="4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12" fillId="0" borderId="23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7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2" fillId="0" borderId="56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8" fillId="0" borderId="49" xfId="0" applyFont="1" applyBorder="1" applyAlignment="1">
      <alignment horizontal="left" vertical="center" wrapText="1"/>
    </xf>
    <xf numFmtId="0" fontId="8" fillId="0" borderId="58" xfId="0" applyFont="1" applyBorder="1" applyAlignment="1">
      <alignment wrapText="1"/>
    </xf>
    <xf numFmtId="0" fontId="3" fillId="0" borderId="64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/>
    </xf>
    <xf numFmtId="0" fontId="12" fillId="0" borderId="56" xfId="0" applyFont="1" applyBorder="1" applyAlignment="1">
      <alignment horizontal="left"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center" wrapText="1"/>
    </xf>
    <xf numFmtId="0" fontId="12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/>
    </xf>
    <xf numFmtId="0" fontId="3" fillId="0" borderId="6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vertical="justify" wrapText="1"/>
    </xf>
    <xf numFmtId="0" fontId="8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4" fontId="3" fillId="33" borderId="73" xfId="0" applyNumberFormat="1" applyFont="1" applyFill="1" applyBorder="1" applyAlignment="1">
      <alignment horizontal="center" vertical="center" wrapText="1"/>
    </xf>
    <xf numFmtId="4" fontId="3" fillId="33" borderId="74" xfId="0" applyNumberFormat="1" applyFont="1" applyFill="1" applyBorder="1" applyAlignment="1">
      <alignment horizontal="center" vertical="center" wrapText="1"/>
    </xf>
    <xf numFmtId="3" fontId="3" fillId="33" borderId="73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3" fontId="3" fillId="33" borderId="74" xfId="0" applyNumberFormat="1" applyFont="1" applyFill="1" applyBorder="1" applyAlignment="1">
      <alignment horizontal="right" vertical="center" wrapText="1"/>
    </xf>
    <xf numFmtId="4" fontId="3" fillId="33" borderId="73" xfId="0" applyNumberFormat="1" applyFont="1" applyFill="1" applyBorder="1" applyAlignment="1">
      <alignment horizontal="right" vertical="center" wrapText="1"/>
    </xf>
    <xf numFmtId="4" fontId="3" fillId="33" borderId="74" xfId="0" applyNumberFormat="1" applyFont="1" applyFill="1" applyBorder="1" applyAlignment="1">
      <alignment horizontal="right" vertical="center" wrapText="1"/>
    </xf>
    <xf numFmtId="4" fontId="3" fillId="33" borderId="7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33" borderId="73" xfId="0" applyNumberFormat="1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74" xfId="0" applyNumberFormat="1" applyFont="1" applyFill="1" applyBorder="1" applyAlignment="1">
      <alignment horizontal="center" vertical="center" wrapText="1"/>
    </xf>
    <xf numFmtId="3" fontId="3" fillId="33" borderId="73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3" fontId="3" fillId="33" borderId="74" xfId="0" applyNumberFormat="1" applyFont="1" applyFill="1" applyBorder="1" applyAlignment="1">
      <alignment horizontal="right" vertical="center" wrapText="1"/>
    </xf>
    <xf numFmtId="4" fontId="3" fillId="33" borderId="73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4" fontId="3" fillId="33" borderId="74" xfId="0" applyNumberFormat="1" applyFont="1" applyFill="1" applyBorder="1" applyAlignment="1">
      <alignment horizontal="right" vertical="center" wrapText="1"/>
    </xf>
    <xf numFmtId="4" fontId="3" fillId="33" borderId="75" xfId="0" applyNumberFormat="1" applyFont="1" applyFill="1" applyBorder="1" applyAlignment="1">
      <alignment horizontal="right" vertical="center" wrapText="1"/>
    </xf>
    <xf numFmtId="4" fontId="3" fillId="33" borderId="40" xfId="0" applyNumberFormat="1" applyFont="1" applyFill="1" applyBorder="1" applyAlignment="1">
      <alignment horizontal="right" vertical="center" wrapText="1"/>
    </xf>
    <xf numFmtId="4" fontId="3" fillId="33" borderId="76" xfId="0" applyNumberFormat="1" applyFont="1" applyFill="1" applyBorder="1" applyAlignment="1">
      <alignment horizontal="right" vertical="center" wrapText="1"/>
    </xf>
    <xf numFmtId="0" fontId="3" fillId="2" borderId="62" xfId="0" applyFont="1" applyFill="1" applyBorder="1" applyAlignment="1">
      <alignment horizontal="center" vertical="center" wrapText="1"/>
    </xf>
    <xf numFmtId="3" fontId="3" fillId="33" borderId="73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3" fontId="3" fillId="33" borderId="74" xfId="0" applyNumberFormat="1" applyFont="1" applyFill="1" applyBorder="1" applyAlignment="1">
      <alignment horizontal="right" vertical="center" wrapText="1"/>
    </xf>
    <xf numFmtId="4" fontId="3" fillId="33" borderId="73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4" fontId="3" fillId="33" borderId="74" xfId="0" applyNumberFormat="1" applyFont="1" applyFill="1" applyBorder="1" applyAlignment="1">
      <alignment horizontal="right" vertical="center" wrapText="1"/>
    </xf>
    <xf numFmtId="4" fontId="3" fillId="33" borderId="75" xfId="0" applyNumberFormat="1" applyFont="1" applyFill="1" applyBorder="1" applyAlignment="1">
      <alignment horizontal="right" vertical="center" wrapText="1"/>
    </xf>
    <xf numFmtId="4" fontId="3" fillId="33" borderId="40" xfId="0" applyNumberFormat="1" applyFont="1" applyFill="1" applyBorder="1" applyAlignment="1">
      <alignment horizontal="right" vertical="center" wrapText="1"/>
    </xf>
    <xf numFmtId="4" fontId="3" fillId="33" borderId="76" xfId="0" applyNumberFormat="1" applyFont="1" applyFill="1" applyBorder="1" applyAlignment="1">
      <alignment horizontal="right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4" fontId="3" fillId="33" borderId="73" xfId="0" applyNumberFormat="1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7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8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0" fillId="0" borderId="68" xfId="0" applyFont="1" applyBorder="1" applyAlignment="1">
      <alignment horizontal="center"/>
    </xf>
    <xf numFmtId="0" fontId="8" fillId="0" borderId="46" xfId="0" applyFont="1" applyBorder="1" applyAlignment="1">
      <alignment horizontal="left" vertical="center" wrapText="1"/>
    </xf>
    <xf numFmtId="2" fontId="8" fillId="0" borderId="55" xfId="0" applyNumberFormat="1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3" fillId="0" borderId="4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/>
    </xf>
    <xf numFmtId="0" fontId="12" fillId="0" borderId="23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70" xfId="0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4" fontId="3" fillId="0" borderId="75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/>
    </xf>
    <xf numFmtId="0" fontId="0" fillId="0" borderId="45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49" fontId="12" fillId="0" borderId="56" xfId="0" applyNumberFormat="1" applyFont="1" applyBorder="1" applyAlignment="1">
      <alignment vertical="justify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 wrapText="1"/>
    </xf>
    <xf numFmtId="3" fontId="3" fillId="33" borderId="0" xfId="0" applyNumberFormat="1" applyFont="1" applyFill="1" applyAlignment="1">
      <alignment horizontal="right" vertical="center" wrapText="1"/>
    </xf>
    <xf numFmtId="4" fontId="3" fillId="33" borderId="0" xfId="0" applyNumberFormat="1" applyFont="1" applyFill="1" applyAlignment="1">
      <alignment horizontal="right" vertical="center" wrapText="1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78" xfId="0" applyFont="1" applyBorder="1" applyAlignment="1">
      <alignment horizontal="left" vertical="center" wrapText="1"/>
    </xf>
    <xf numFmtId="4" fontId="3" fillId="0" borderId="76" xfId="0" applyNumberFormat="1" applyFont="1" applyBorder="1" applyAlignment="1">
      <alignment horizontal="right" vertical="center" wrapText="1"/>
    </xf>
    <xf numFmtId="0" fontId="8" fillId="0" borderId="56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%20la%20Anca\Anexa%20lot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"/>
      <sheetName val="BACAU-Lot 1"/>
      <sheetName val="BC- F Valoare"/>
      <sheetName val="mic BC"/>
      <sheetName val="mare BC"/>
      <sheetName val="BARLAD-Lot 2"/>
      <sheetName val="BD - F valoare"/>
      <sheetName val="mic BD"/>
      <sheetName val="mare BD"/>
      <sheetName val="BOTOSANI-Lot 3"/>
      <sheetName val="BT- F Valoare"/>
      <sheetName val="mic BT"/>
      <sheetName val="mare BT"/>
      <sheetName val="C-LUNG MOLDOVENESC-Lot 4"/>
      <sheetName val="C-lung F valoare"/>
      <sheetName val="mic CLG"/>
      <sheetName val="mare CLG"/>
      <sheetName val="PIATRA NEAMT-Lot 5"/>
      <sheetName val="PIATRA NT-F valoare"/>
      <sheetName val="mic PN"/>
      <sheetName val="mare PN"/>
      <sheetName val="SUCEAVA-Lot 6"/>
      <sheetName val="SUCEAVA - F VALOARE"/>
      <sheetName val="mic SV"/>
      <sheetName val="mare SV"/>
      <sheetName val="C Moldovenesc  anulat"/>
      <sheetName val="TOTAL DRDP IA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U45" sqref="U45"/>
    </sheetView>
  </sheetViews>
  <sheetFormatPr defaultColWidth="9.140625" defaultRowHeight="12.75"/>
  <cols>
    <col min="1" max="1" width="9.140625" style="96" customWidth="1"/>
    <col min="2" max="2" width="11.8515625" style="96" customWidth="1"/>
    <col min="3" max="3" width="70.00390625" style="96" customWidth="1"/>
    <col min="4" max="4" width="9.140625" style="96" customWidth="1"/>
    <col min="5" max="5" width="12.7109375" style="96" customWidth="1"/>
    <col min="6" max="6" width="11.28125" style="96" customWidth="1"/>
    <col min="7" max="7" width="10.140625" style="97" bestFit="1" customWidth="1"/>
    <col min="8" max="8" width="15.28125" style="96" customWidth="1"/>
    <col min="9" max="9" width="14.421875" style="96" customWidth="1"/>
    <col min="10" max="10" width="9.140625" style="96" customWidth="1"/>
    <col min="11" max="11" width="0" style="96" hidden="1" customWidth="1"/>
    <col min="12" max="12" width="9.28125" style="96" hidden="1" customWidth="1"/>
    <col min="13" max="13" width="0" style="96" hidden="1" customWidth="1"/>
    <col min="14" max="14" width="10.140625" style="96" hidden="1" customWidth="1"/>
    <col min="15" max="15" width="0" style="96" hidden="1" customWidth="1"/>
    <col min="16" max="16384" width="9.140625" style="96" customWidth="1"/>
  </cols>
  <sheetData>
    <row r="1" spans="1:9" ht="15.75">
      <c r="A1" s="596" t="s">
        <v>163</v>
      </c>
      <c r="B1" s="423"/>
      <c r="C1" s="424"/>
      <c r="D1" s="425"/>
      <c r="E1" s="425"/>
      <c r="F1" s="425"/>
      <c r="G1" s="277" t="s">
        <v>254</v>
      </c>
      <c r="H1" s="425"/>
      <c r="I1" s="425"/>
    </row>
    <row r="2" spans="1:9" ht="15">
      <c r="A2" s="508" t="s">
        <v>253</v>
      </c>
      <c r="B2" s="423"/>
      <c r="C2" s="424"/>
      <c r="D2" s="425"/>
      <c r="E2" s="425"/>
      <c r="F2" s="425"/>
      <c r="G2" s="97" t="s">
        <v>255</v>
      </c>
      <c r="H2" s="425"/>
      <c r="I2" s="425"/>
    </row>
    <row r="3" spans="1:9" ht="12.75">
      <c r="A3" s="426"/>
      <c r="B3" s="427"/>
      <c r="C3" s="425"/>
      <c r="D3" s="425"/>
      <c r="E3" s="425"/>
      <c r="F3" s="425"/>
      <c r="H3" s="425"/>
      <c r="I3" s="425"/>
    </row>
    <row r="4" spans="1:9" ht="12.75">
      <c r="A4" s="426"/>
      <c r="B4" s="427"/>
      <c r="C4" s="425"/>
      <c r="D4" s="425"/>
      <c r="E4" s="425"/>
      <c r="F4" s="425"/>
      <c r="H4" s="425"/>
      <c r="I4" s="425"/>
    </row>
    <row r="5" spans="1:9" ht="12.75" customHeight="1">
      <c r="A5" s="534" t="s">
        <v>170</v>
      </c>
      <c r="B5" s="534"/>
      <c r="C5" s="534"/>
      <c r="D5" s="534"/>
      <c r="E5" s="534"/>
      <c r="F5" s="534"/>
      <c r="G5" s="534"/>
      <c r="H5" s="534"/>
      <c r="I5" s="534"/>
    </row>
    <row r="6" spans="1:9" ht="17.25" customHeight="1">
      <c r="A6" s="534" t="s">
        <v>171</v>
      </c>
      <c r="B6" s="534"/>
      <c r="C6" s="534"/>
      <c r="D6" s="534"/>
      <c r="E6" s="534"/>
      <c r="F6" s="534"/>
      <c r="G6" s="534"/>
      <c r="H6" s="534"/>
      <c r="I6" s="534"/>
    </row>
    <row r="7" spans="1:9" ht="12.75" customHeight="1">
      <c r="A7" s="535" t="s">
        <v>244</v>
      </c>
      <c r="B7" s="535"/>
      <c r="C7" s="535"/>
      <c r="D7" s="535"/>
      <c r="E7" s="535"/>
      <c r="F7" s="535"/>
      <c r="G7" s="535"/>
      <c r="H7" s="535"/>
      <c r="I7" s="535"/>
    </row>
    <row r="8" spans="1:9" ht="13.5" thickBot="1">
      <c r="A8" s="428"/>
      <c r="B8" s="425"/>
      <c r="C8" s="425"/>
      <c r="D8" s="425"/>
      <c r="E8" s="425"/>
      <c r="F8" s="425"/>
      <c r="H8" s="425"/>
      <c r="I8" s="425"/>
    </row>
    <row r="9" spans="1:9" ht="13.5" customHeight="1" thickTop="1">
      <c r="A9" s="597" t="s">
        <v>0</v>
      </c>
      <c r="B9" s="598" t="s">
        <v>4</v>
      </c>
      <c r="C9" s="599" t="s">
        <v>21</v>
      </c>
      <c r="D9" s="600" t="s">
        <v>5</v>
      </c>
      <c r="E9" s="601" t="s">
        <v>169</v>
      </c>
      <c r="F9" s="602" t="s">
        <v>179</v>
      </c>
      <c r="G9" s="603"/>
      <c r="H9" s="602" t="s">
        <v>181</v>
      </c>
      <c r="I9" s="604"/>
    </row>
    <row r="10" spans="1:9" ht="18" customHeight="1" thickBot="1">
      <c r="A10" s="605"/>
      <c r="B10" s="606"/>
      <c r="C10" s="607"/>
      <c r="D10" s="608"/>
      <c r="E10" s="609"/>
      <c r="F10" s="610"/>
      <c r="G10" s="611"/>
      <c r="H10" s="612"/>
      <c r="I10" s="613"/>
    </row>
    <row r="11" spans="1:9" ht="30.75" customHeight="1">
      <c r="A11" s="614"/>
      <c r="B11" s="615"/>
      <c r="C11" s="616"/>
      <c r="D11" s="608"/>
      <c r="E11" s="609"/>
      <c r="F11" s="617" t="s">
        <v>177</v>
      </c>
      <c r="G11" s="617" t="s">
        <v>178</v>
      </c>
      <c r="H11" s="617" t="s">
        <v>180</v>
      </c>
      <c r="I11" s="618" t="s">
        <v>178</v>
      </c>
    </row>
    <row r="12" spans="1:9" ht="13.5" thickBot="1">
      <c r="A12" s="619">
        <v>0</v>
      </c>
      <c r="B12" s="620">
        <v>1</v>
      </c>
      <c r="C12" s="621">
        <v>2</v>
      </c>
      <c r="D12" s="622">
        <v>3</v>
      </c>
      <c r="E12" s="279">
        <v>4</v>
      </c>
      <c r="F12" s="279">
        <v>5</v>
      </c>
      <c r="G12" s="279">
        <v>6</v>
      </c>
      <c r="H12" s="279" t="s">
        <v>92</v>
      </c>
      <c r="I12" s="280" t="s">
        <v>93</v>
      </c>
    </row>
    <row r="13" spans="1:9" ht="13.5" thickBot="1">
      <c r="A13" s="623"/>
      <c r="B13" s="624">
        <v>101</v>
      </c>
      <c r="C13" s="625" t="s">
        <v>6</v>
      </c>
      <c r="D13" s="626"/>
      <c r="E13" s="281"/>
      <c r="F13" s="281"/>
      <c r="G13" s="282"/>
      <c r="H13" s="283"/>
      <c r="I13" s="284"/>
    </row>
    <row r="14" spans="1:9" ht="12.75">
      <c r="A14" s="627"/>
      <c r="B14" s="628" t="s">
        <v>7</v>
      </c>
      <c r="C14" s="629" t="s">
        <v>8</v>
      </c>
      <c r="D14" s="442"/>
      <c r="E14" s="285"/>
      <c r="F14" s="286"/>
      <c r="G14" s="286"/>
      <c r="H14" s="287"/>
      <c r="I14" s="288"/>
    </row>
    <row r="15" spans="1:9" ht="12.75">
      <c r="A15" s="630"/>
      <c r="B15" s="631" t="s">
        <v>9</v>
      </c>
      <c r="C15" s="632" t="s">
        <v>10</v>
      </c>
      <c r="D15" s="446"/>
      <c r="E15" s="289"/>
      <c r="F15" s="290"/>
      <c r="G15" s="290"/>
      <c r="H15" s="291"/>
      <c r="I15" s="292"/>
    </row>
    <row r="16" spans="1:14" ht="25.5">
      <c r="A16" s="633">
        <v>1</v>
      </c>
      <c r="B16" s="634" t="s">
        <v>25</v>
      </c>
      <c r="C16" s="449" t="s">
        <v>205</v>
      </c>
      <c r="D16" s="450" t="s">
        <v>172</v>
      </c>
      <c r="E16" s="635"/>
      <c r="F16" s="636">
        <v>30000</v>
      </c>
      <c r="G16" s="636">
        <v>150000</v>
      </c>
      <c r="H16" s="637"/>
      <c r="I16" s="638"/>
      <c r="L16" s="265">
        <f>E16*F16</f>
        <v>0</v>
      </c>
      <c r="M16" s="265"/>
      <c r="N16" s="265">
        <f>E16*G16</f>
        <v>0</v>
      </c>
    </row>
    <row r="17" spans="1:14" ht="25.5">
      <c r="A17" s="633">
        <v>2</v>
      </c>
      <c r="B17" s="634" t="s">
        <v>26</v>
      </c>
      <c r="C17" s="449" t="s">
        <v>206</v>
      </c>
      <c r="D17" s="450" t="s">
        <v>172</v>
      </c>
      <c r="E17" s="294"/>
      <c r="F17" s="295">
        <v>8000</v>
      </c>
      <c r="G17" s="295">
        <v>42000</v>
      </c>
      <c r="H17" s="296"/>
      <c r="I17" s="638"/>
      <c r="L17" s="265">
        <f aca="true" t="shared" si="0" ref="L17:L67">E17*F17</f>
        <v>0</v>
      </c>
      <c r="M17" s="265"/>
      <c r="N17" s="265">
        <f aca="true" t="shared" si="1" ref="N17:N67">E17*G17</f>
        <v>0</v>
      </c>
    </row>
    <row r="18" spans="1:14" ht="12.75">
      <c r="A18" s="633">
        <v>3</v>
      </c>
      <c r="B18" s="634" t="s">
        <v>32</v>
      </c>
      <c r="C18" s="449" t="s">
        <v>207</v>
      </c>
      <c r="D18" s="450" t="s">
        <v>172</v>
      </c>
      <c r="E18" s="294"/>
      <c r="F18" s="295">
        <v>200</v>
      </c>
      <c r="G18" s="295">
        <v>2000</v>
      </c>
      <c r="H18" s="296"/>
      <c r="I18" s="638"/>
      <c r="L18" s="265">
        <f t="shared" si="0"/>
        <v>0</v>
      </c>
      <c r="M18" s="265"/>
      <c r="N18" s="265">
        <f t="shared" si="1"/>
        <v>0</v>
      </c>
    </row>
    <row r="19" spans="1:14" ht="12.75">
      <c r="A19" s="633">
        <v>4</v>
      </c>
      <c r="B19" s="634" t="s">
        <v>33</v>
      </c>
      <c r="C19" s="449" t="s">
        <v>208</v>
      </c>
      <c r="D19" s="450" t="s">
        <v>173</v>
      </c>
      <c r="E19" s="294"/>
      <c r="F19" s="295">
        <v>26000</v>
      </c>
      <c r="G19" s="295">
        <v>180000</v>
      </c>
      <c r="H19" s="296"/>
      <c r="I19" s="638"/>
      <c r="L19" s="265">
        <f t="shared" si="0"/>
        <v>0</v>
      </c>
      <c r="M19" s="265"/>
      <c r="N19" s="265">
        <f t="shared" si="1"/>
        <v>0</v>
      </c>
    </row>
    <row r="20" spans="1:14" ht="25.5">
      <c r="A20" s="639">
        <v>5</v>
      </c>
      <c r="B20" s="640" t="s">
        <v>191</v>
      </c>
      <c r="C20" s="641" t="s">
        <v>136</v>
      </c>
      <c r="D20" s="459" t="s">
        <v>172</v>
      </c>
      <c r="E20" s="500"/>
      <c r="F20" s="502">
        <v>100000</v>
      </c>
      <c r="G20" s="502">
        <v>405000</v>
      </c>
      <c r="H20" s="505"/>
      <c r="I20" s="642"/>
      <c r="L20" s="265">
        <f t="shared" si="0"/>
        <v>0</v>
      </c>
      <c r="M20" s="265"/>
      <c r="N20" s="265">
        <f t="shared" si="1"/>
        <v>0</v>
      </c>
    </row>
    <row r="21" spans="1:14" ht="12.75">
      <c r="A21" s="643"/>
      <c r="B21" s="644" t="s">
        <v>15</v>
      </c>
      <c r="C21" s="645" t="s">
        <v>63</v>
      </c>
      <c r="D21" s="485"/>
      <c r="E21" s="501"/>
      <c r="F21" s="504"/>
      <c r="G21" s="504"/>
      <c r="H21" s="506"/>
      <c r="I21" s="507"/>
      <c r="L21" s="265">
        <f t="shared" si="0"/>
        <v>0</v>
      </c>
      <c r="M21" s="265"/>
      <c r="N21" s="265">
        <f t="shared" si="1"/>
        <v>0</v>
      </c>
    </row>
    <row r="22" spans="1:14" ht="12.75">
      <c r="A22" s="646">
        <v>6</v>
      </c>
      <c r="B22" s="634" t="s">
        <v>46</v>
      </c>
      <c r="C22" s="449" t="s">
        <v>210</v>
      </c>
      <c r="D22" s="450" t="s">
        <v>174</v>
      </c>
      <c r="E22" s="294"/>
      <c r="F22" s="295">
        <v>10</v>
      </c>
      <c r="G22" s="295">
        <v>420</v>
      </c>
      <c r="H22" s="296"/>
      <c r="I22" s="638"/>
      <c r="K22" s="96">
        <f>G22*0.01</f>
        <v>4.2</v>
      </c>
      <c r="L22" s="265">
        <f t="shared" si="0"/>
        <v>0</v>
      </c>
      <c r="M22" s="265"/>
      <c r="N22" s="265">
        <f t="shared" si="1"/>
        <v>0</v>
      </c>
    </row>
    <row r="23" spans="1:14" ht="12.75">
      <c r="A23" s="646">
        <v>7</v>
      </c>
      <c r="B23" s="634" t="s">
        <v>45</v>
      </c>
      <c r="C23" s="449" t="s">
        <v>211</v>
      </c>
      <c r="D23" s="450" t="s">
        <v>174</v>
      </c>
      <c r="E23" s="294"/>
      <c r="F23" s="295">
        <v>10</v>
      </c>
      <c r="G23" s="295">
        <v>416</v>
      </c>
      <c r="H23" s="296"/>
      <c r="I23" s="638"/>
      <c r="K23" s="96">
        <f>G23*0.01</f>
        <v>4.16</v>
      </c>
      <c r="L23" s="265">
        <f t="shared" si="0"/>
        <v>0</v>
      </c>
      <c r="M23" s="265"/>
      <c r="N23" s="265">
        <f t="shared" si="1"/>
        <v>0</v>
      </c>
    </row>
    <row r="24" spans="1:14" ht="13.5" thickBot="1">
      <c r="A24" s="646">
        <v>8</v>
      </c>
      <c r="B24" s="634" t="s">
        <v>48</v>
      </c>
      <c r="C24" s="449" t="s">
        <v>209</v>
      </c>
      <c r="D24" s="450" t="s">
        <v>175</v>
      </c>
      <c r="E24" s="294"/>
      <c r="F24" s="295">
        <v>10</v>
      </c>
      <c r="G24" s="295">
        <v>145</v>
      </c>
      <c r="H24" s="296"/>
      <c r="I24" s="638"/>
      <c r="K24" s="96">
        <f>G24*0.01</f>
        <v>1.45</v>
      </c>
      <c r="L24" s="265">
        <f t="shared" si="0"/>
        <v>0</v>
      </c>
      <c r="M24" s="265"/>
      <c r="N24" s="265">
        <f t="shared" si="1"/>
        <v>0</v>
      </c>
    </row>
    <row r="25" spans="1:14" ht="12.75">
      <c r="A25" s="647"/>
      <c r="B25" s="648" t="s">
        <v>67</v>
      </c>
      <c r="C25" s="649" t="s">
        <v>19</v>
      </c>
      <c r="D25" s="481"/>
      <c r="E25" s="297"/>
      <c r="F25" s="300"/>
      <c r="G25" s="298"/>
      <c r="H25" s="298"/>
      <c r="I25" s="299"/>
      <c r="L25" s="265">
        <f t="shared" si="0"/>
        <v>0</v>
      </c>
      <c r="M25" s="265"/>
      <c r="N25" s="265">
        <f t="shared" si="1"/>
        <v>0</v>
      </c>
    </row>
    <row r="26" spans="1:14" s="97" customFormat="1" ht="12.75">
      <c r="A26" s="301">
        <v>9</v>
      </c>
      <c r="B26" s="302" t="s">
        <v>51</v>
      </c>
      <c r="C26" s="303" t="s">
        <v>188</v>
      </c>
      <c r="D26" s="209" t="s">
        <v>172</v>
      </c>
      <c r="E26" s="294"/>
      <c r="F26" s="295">
        <v>2000</v>
      </c>
      <c r="G26" s="295">
        <v>4000</v>
      </c>
      <c r="H26" s="296"/>
      <c r="I26" s="638"/>
      <c r="K26" s="96">
        <f>G26*0.01</f>
        <v>40</v>
      </c>
      <c r="L26" s="265">
        <f t="shared" si="0"/>
        <v>0</v>
      </c>
      <c r="M26" s="265"/>
      <c r="N26" s="265">
        <f t="shared" si="1"/>
        <v>0</v>
      </c>
    </row>
    <row r="27" spans="1:14" s="97" customFormat="1" ht="12.75">
      <c r="A27" s="304"/>
      <c r="B27" s="305"/>
      <c r="C27" s="306" t="s">
        <v>192</v>
      </c>
      <c r="D27" s="204"/>
      <c r="E27" s="511"/>
      <c r="F27" s="502"/>
      <c r="G27" s="514"/>
      <c r="H27" s="517"/>
      <c r="I27" s="520"/>
      <c r="L27" s="265">
        <f t="shared" si="0"/>
        <v>0</v>
      </c>
      <c r="M27" s="265"/>
      <c r="N27" s="265">
        <f t="shared" si="1"/>
        <v>0</v>
      </c>
    </row>
    <row r="28" spans="1:14" s="97" customFormat="1" ht="12.75">
      <c r="A28" s="304"/>
      <c r="B28" s="305"/>
      <c r="C28" s="303" t="s">
        <v>193</v>
      </c>
      <c r="D28" s="204"/>
      <c r="E28" s="512"/>
      <c r="F28" s="503"/>
      <c r="G28" s="515"/>
      <c r="H28" s="518"/>
      <c r="I28" s="521"/>
      <c r="L28" s="265">
        <f t="shared" si="0"/>
        <v>0</v>
      </c>
      <c r="M28" s="265"/>
      <c r="N28" s="265">
        <f t="shared" si="1"/>
        <v>0</v>
      </c>
    </row>
    <row r="29" spans="1:14" s="97" customFormat="1" ht="12.75">
      <c r="A29" s="304"/>
      <c r="B29" s="305"/>
      <c r="C29" s="303" t="s">
        <v>79</v>
      </c>
      <c r="D29" s="204"/>
      <c r="E29" s="512"/>
      <c r="F29" s="503"/>
      <c r="G29" s="515"/>
      <c r="H29" s="518"/>
      <c r="I29" s="521"/>
      <c r="L29" s="265">
        <f t="shared" si="0"/>
        <v>0</v>
      </c>
      <c r="M29" s="265"/>
      <c r="N29" s="265">
        <f t="shared" si="1"/>
        <v>0</v>
      </c>
    </row>
    <row r="30" spans="1:14" s="97" customFormat="1" ht="12.75">
      <c r="A30" s="304"/>
      <c r="B30" s="305"/>
      <c r="C30" s="303" t="s">
        <v>194</v>
      </c>
      <c r="D30" s="204"/>
      <c r="E30" s="512"/>
      <c r="F30" s="503"/>
      <c r="G30" s="515"/>
      <c r="H30" s="518"/>
      <c r="I30" s="521"/>
      <c r="L30" s="265">
        <f t="shared" si="0"/>
        <v>0</v>
      </c>
      <c r="M30" s="265"/>
      <c r="N30" s="265">
        <f t="shared" si="1"/>
        <v>0</v>
      </c>
    </row>
    <row r="31" spans="1:14" s="97" customFormat="1" ht="12.75">
      <c r="A31" s="304"/>
      <c r="B31" s="305"/>
      <c r="C31" s="303" t="s">
        <v>195</v>
      </c>
      <c r="D31" s="204"/>
      <c r="E31" s="512"/>
      <c r="F31" s="503"/>
      <c r="G31" s="515"/>
      <c r="H31" s="518"/>
      <c r="I31" s="521"/>
      <c r="L31" s="265">
        <f t="shared" si="0"/>
        <v>0</v>
      </c>
      <c r="M31" s="265"/>
      <c r="N31" s="265">
        <f t="shared" si="1"/>
        <v>0</v>
      </c>
    </row>
    <row r="32" spans="1:14" s="97" customFormat="1" ht="12.75">
      <c r="A32" s="304"/>
      <c r="B32" s="305"/>
      <c r="C32" s="307" t="s">
        <v>196</v>
      </c>
      <c r="D32" s="204"/>
      <c r="E32" s="512"/>
      <c r="F32" s="503"/>
      <c r="G32" s="515"/>
      <c r="H32" s="518"/>
      <c r="I32" s="521"/>
      <c r="L32" s="265">
        <f t="shared" si="0"/>
        <v>0</v>
      </c>
      <c r="M32" s="265"/>
      <c r="N32" s="265">
        <f t="shared" si="1"/>
        <v>0</v>
      </c>
    </row>
    <row r="33" spans="1:14" s="97" customFormat="1" ht="12.75">
      <c r="A33" s="304"/>
      <c r="B33" s="305"/>
      <c r="C33" s="303" t="s">
        <v>78</v>
      </c>
      <c r="D33" s="204"/>
      <c r="E33" s="513"/>
      <c r="F33" s="504"/>
      <c r="G33" s="516"/>
      <c r="H33" s="519"/>
      <c r="I33" s="522"/>
      <c r="L33" s="265">
        <f t="shared" si="0"/>
        <v>0</v>
      </c>
      <c r="M33" s="265"/>
      <c r="N33" s="265">
        <f t="shared" si="1"/>
        <v>0</v>
      </c>
    </row>
    <row r="34" spans="1:14" ht="12.75">
      <c r="A34" s="633">
        <v>10</v>
      </c>
      <c r="B34" s="634" t="s">
        <v>52</v>
      </c>
      <c r="C34" s="449" t="s">
        <v>189</v>
      </c>
      <c r="D34" s="450" t="s">
        <v>172</v>
      </c>
      <c r="E34" s="294"/>
      <c r="F34" s="295">
        <v>2000</v>
      </c>
      <c r="G34" s="295">
        <v>4000</v>
      </c>
      <c r="H34" s="296"/>
      <c r="I34" s="638"/>
      <c r="K34" s="96">
        <f>G34*0.01</f>
        <v>40</v>
      </c>
      <c r="L34" s="265">
        <f t="shared" si="0"/>
        <v>0</v>
      </c>
      <c r="M34" s="265"/>
      <c r="N34" s="265">
        <f t="shared" si="1"/>
        <v>0</v>
      </c>
    </row>
    <row r="35" spans="1:14" ht="12.75">
      <c r="A35" s="623"/>
      <c r="B35" s="650"/>
      <c r="C35" s="651" t="s">
        <v>197</v>
      </c>
      <c r="D35" s="485"/>
      <c r="E35" s="511"/>
      <c r="F35" s="502"/>
      <c r="G35" s="514"/>
      <c r="H35" s="517"/>
      <c r="I35" s="520"/>
      <c r="L35" s="265">
        <f t="shared" si="0"/>
        <v>0</v>
      </c>
      <c r="M35" s="265"/>
      <c r="N35" s="265">
        <f t="shared" si="1"/>
        <v>0</v>
      </c>
    </row>
    <row r="36" spans="1:14" ht="12.75">
      <c r="A36" s="623"/>
      <c r="B36" s="650"/>
      <c r="C36" s="449" t="s">
        <v>200</v>
      </c>
      <c r="D36" s="485"/>
      <c r="E36" s="512"/>
      <c r="F36" s="503"/>
      <c r="G36" s="515"/>
      <c r="H36" s="518"/>
      <c r="I36" s="521"/>
      <c r="L36" s="265">
        <f t="shared" si="0"/>
        <v>0</v>
      </c>
      <c r="M36" s="265"/>
      <c r="N36" s="265">
        <f t="shared" si="1"/>
        <v>0</v>
      </c>
    </row>
    <row r="37" spans="1:14" ht="12.75">
      <c r="A37" s="623"/>
      <c r="B37" s="650"/>
      <c r="C37" s="449" t="s">
        <v>79</v>
      </c>
      <c r="D37" s="485"/>
      <c r="E37" s="512"/>
      <c r="F37" s="503"/>
      <c r="G37" s="515"/>
      <c r="H37" s="518"/>
      <c r="I37" s="521"/>
      <c r="L37" s="265">
        <f t="shared" si="0"/>
        <v>0</v>
      </c>
      <c r="M37" s="265"/>
      <c r="N37" s="265">
        <f t="shared" si="1"/>
        <v>0</v>
      </c>
    </row>
    <row r="38" spans="1:14" ht="12.75">
      <c r="A38" s="623"/>
      <c r="B38" s="650"/>
      <c r="C38" s="449" t="s">
        <v>194</v>
      </c>
      <c r="D38" s="485"/>
      <c r="E38" s="512"/>
      <c r="F38" s="503"/>
      <c r="G38" s="515"/>
      <c r="H38" s="518"/>
      <c r="I38" s="521"/>
      <c r="L38" s="265">
        <f t="shared" si="0"/>
        <v>0</v>
      </c>
      <c r="M38" s="265"/>
      <c r="N38" s="265">
        <f t="shared" si="1"/>
        <v>0</v>
      </c>
    </row>
    <row r="39" spans="1:14" ht="12.75">
      <c r="A39" s="623"/>
      <c r="B39" s="650"/>
      <c r="C39" s="449" t="s">
        <v>198</v>
      </c>
      <c r="D39" s="485"/>
      <c r="E39" s="512"/>
      <c r="F39" s="503"/>
      <c r="G39" s="515"/>
      <c r="H39" s="518"/>
      <c r="I39" s="521"/>
      <c r="L39" s="265">
        <f t="shared" si="0"/>
        <v>0</v>
      </c>
      <c r="M39" s="265"/>
      <c r="N39" s="265">
        <f t="shared" si="1"/>
        <v>0</v>
      </c>
    </row>
    <row r="40" spans="1:14" ht="12.75">
      <c r="A40" s="623"/>
      <c r="B40" s="650"/>
      <c r="C40" s="652" t="s">
        <v>199</v>
      </c>
      <c r="D40" s="485"/>
      <c r="E40" s="512"/>
      <c r="F40" s="503"/>
      <c r="G40" s="515"/>
      <c r="H40" s="518"/>
      <c r="I40" s="521"/>
      <c r="L40" s="265">
        <f t="shared" si="0"/>
        <v>0</v>
      </c>
      <c r="M40" s="265"/>
      <c r="N40" s="265">
        <f t="shared" si="1"/>
        <v>0</v>
      </c>
    </row>
    <row r="41" spans="1:14" ht="13.5" thickBot="1">
      <c r="A41" s="623"/>
      <c r="B41" s="650"/>
      <c r="C41" s="641" t="s">
        <v>78</v>
      </c>
      <c r="D41" s="485"/>
      <c r="E41" s="512"/>
      <c r="F41" s="503"/>
      <c r="G41" s="515"/>
      <c r="H41" s="518"/>
      <c r="I41" s="521"/>
      <c r="L41" s="265">
        <f t="shared" si="0"/>
        <v>0</v>
      </c>
      <c r="M41" s="265"/>
      <c r="N41" s="265">
        <f t="shared" si="1"/>
        <v>0</v>
      </c>
    </row>
    <row r="42" spans="1:14" ht="13.5" thickTop="1">
      <c r="A42" s="653"/>
      <c r="B42" s="654"/>
      <c r="C42" s="655"/>
      <c r="D42" s="656"/>
      <c r="E42" s="314"/>
      <c r="F42" s="315"/>
      <c r="G42" s="315"/>
      <c r="H42" s="316"/>
      <c r="I42" s="316"/>
      <c r="L42" s="265"/>
      <c r="M42" s="265"/>
      <c r="N42" s="265"/>
    </row>
    <row r="43" spans="1:14" ht="12.75">
      <c r="A43" s="657"/>
      <c r="B43" s="658"/>
      <c r="C43" s="659"/>
      <c r="D43" s="471"/>
      <c r="E43" s="660"/>
      <c r="F43" s="661"/>
      <c r="G43" s="661"/>
      <c r="H43" s="662"/>
      <c r="I43" s="662"/>
      <c r="L43" s="265"/>
      <c r="M43" s="265"/>
      <c r="N43" s="265"/>
    </row>
    <row r="44" spans="1:14" ht="12.75">
      <c r="A44" s="657"/>
      <c r="B44" s="658"/>
      <c r="C44" s="659"/>
      <c r="D44" s="471"/>
      <c r="E44" s="660"/>
      <c r="F44" s="661"/>
      <c r="G44" s="661"/>
      <c r="H44" s="662"/>
      <c r="I44" s="662"/>
      <c r="L44" s="265"/>
      <c r="M44" s="265"/>
      <c r="N44" s="265"/>
    </row>
    <row r="45" spans="1:14" ht="12.75">
      <c r="A45" s="657"/>
      <c r="B45" s="658"/>
      <c r="C45" s="659"/>
      <c r="D45" s="471"/>
      <c r="E45" s="660"/>
      <c r="F45" s="661"/>
      <c r="G45" s="661"/>
      <c r="H45" s="662"/>
      <c r="I45" s="662"/>
      <c r="L45" s="265"/>
      <c r="M45" s="265"/>
      <c r="N45" s="265"/>
    </row>
    <row r="46" spans="1:14" ht="12.75">
      <c r="A46" s="657"/>
      <c r="B46" s="658"/>
      <c r="C46" s="659"/>
      <c r="D46" s="471"/>
      <c r="E46" s="660"/>
      <c r="F46" s="661"/>
      <c r="G46" s="661"/>
      <c r="H46" s="662"/>
      <c r="I46" s="662"/>
      <c r="L46" s="265"/>
      <c r="M46" s="265"/>
      <c r="N46" s="265"/>
    </row>
    <row r="47" spans="1:14" ht="12.75">
      <c r="A47" s="657"/>
      <c r="B47" s="658"/>
      <c r="C47" s="659"/>
      <c r="D47" s="471"/>
      <c r="E47" s="660"/>
      <c r="F47" s="661"/>
      <c r="G47" s="661"/>
      <c r="H47" s="662"/>
      <c r="I47" s="662"/>
      <c r="L47" s="265"/>
      <c r="M47" s="265"/>
      <c r="N47" s="265"/>
    </row>
    <row r="48" spans="1:14" ht="13.5" thickBot="1">
      <c r="A48" s="663"/>
      <c r="B48" s="664"/>
      <c r="C48" s="665"/>
      <c r="D48" s="666"/>
      <c r="E48" s="318"/>
      <c r="F48" s="319"/>
      <c r="G48" s="319"/>
      <c r="H48" s="320"/>
      <c r="I48" s="320"/>
      <c r="L48" s="265"/>
      <c r="M48" s="265"/>
      <c r="N48" s="265"/>
    </row>
    <row r="49" spans="1:14" ht="14.25" customHeight="1" thickTop="1">
      <c r="A49" s="667">
        <v>11</v>
      </c>
      <c r="B49" s="668" t="s">
        <v>74</v>
      </c>
      <c r="C49" s="487" t="s">
        <v>141</v>
      </c>
      <c r="D49" s="494" t="s">
        <v>172</v>
      </c>
      <c r="E49" s="501"/>
      <c r="F49" s="504">
        <v>2500</v>
      </c>
      <c r="G49" s="504">
        <v>6000</v>
      </c>
      <c r="H49" s="506"/>
      <c r="I49" s="669"/>
      <c r="K49" s="96">
        <f>G49*0.01</f>
        <v>60</v>
      </c>
      <c r="L49" s="265">
        <f t="shared" si="0"/>
        <v>0</v>
      </c>
      <c r="M49" s="265"/>
      <c r="N49" s="265">
        <f t="shared" si="1"/>
        <v>0</v>
      </c>
    </row>
    <row r="50" spans="1:14" ht="12.75">
      <c r="A50" s="623"/>
      <c r="B50" s="650"/>
      <c r="C50" s="651" t="s">
        <v>192</v>
      </c>
      <c r="D50" s="485"/>
      <c r="E50" s="511"/>
      <c r="F50" s="502"/>
      <c r="G50" s="514"/>
      <c r="H50" s="517"/>
      <c r="I50" s="520"/>
      <c r="L50" s="265">
        <f t="shared" si="0"/>
        <v>0</v>
      </c>
      <c r="M50" s="265"/>
      <c r="N50" s="265">
        <f t="shared" si="1"/>
        <v>0</v>
      </c>
    </row>
    <row r="51" spans="1:14" ht="12.75">
      <c r="A51" s="623"/>
      <c r="B51" s="650"/>
      <c r="C51" s="449" t="s">
        <v>200</v>
      </c>
      <c r="D51" s="485"/>
      <c r="E51" s="512"/>
      <c r="F51" s="503"/>
      <c r="G51" s="515"/>
      <c r="H51" s="518"/>
      <c r="I51" s="521"/>
      <c r="L51" s="265">
        <f t="shared" si="0"/>
        <v>0</v>
      </c>
      <c r="M51" s="265"/>
      <c r="N51" s="265">
        <f t="shared" si="1"/>
        <v>0</v>
      </c>
    </row>
    <row r="52" spans="1:14" ht="12.75">
      <c r="A52" s="623"/>
      <c r="B52" s="650"/>
      <c r="C52" s="449" t="s">
        <v>201</v>
      </c>
      <c r="D52" s="485"/>
      <c r="E52" s="512"/>
      <c r="F52" s="503"/>
      <c r="G52" s="515"/>
      <c r="H52" s="518"/>
      <c r="I52" s="521"/>
      <c r="L52" s="265">
        <f t="shared" si="0"/>
        <v>0</v>
      </c>
      <c r="M52" s="265"/>
      <c r="N52" s="265">
        <f t="shared" si="1"/>
        <v>0</v>
      </c>
    </row>
    <row r="53" spans="1:14" ht="12.75">
      <c r="A53" s="623"/>
      <c r="B53" s="650"/>
      <c r="C53" s="449" t="s">
        <v>122</v>
      </c>
      <c r="D53" s="485"/>
      <c r="E53" s="512"/>
      <c r="F53" s="503"/>
      <c r="G53" s="515"/>
      <c r="H53" s="518"/>
      <c r="I53" s="521"/>
      <c r="L53" s="265">
        <f t="shared" si="0"/>
        <v>0</v>
      </c>
      <c r="M53" s="265"/>
      <c r="N53" s="265">
        <f t="shared" si="1"/>
        <v>0</v>
      </c>
    </row>
    <row r="54" spans="1:14" ht="12.75">
      <c r="A54" s="623"/>
      <c r="B54" s="650"/>
      <c r="C54" s="449" t="s">
        <v>202</v>
      </c>
      <c r="D54" s="485"/>
      <c r="E54" s="512"/>
      <c r="F54" s="503"/>
      <c r="G54" s="515"/>
      <c r="H54" s="518"/>
      <c r="I54" s="521"/>
      <c r="L54" s="265">
        <f t="shared" si="0"/>
        <v>0</v>
      </c>
      <c r="M54" s="265"/>
      <c r="N54" s="265">
        <f t="shared" si="1"/>
        <v>0</v>
      </c>
    </row>
    <row r="55" spans="1:14" ht="12.75">
      <c r="A55" s="623"/>
      <c r="B55" s="650"/>
      <c r="C55" s="652" t="s">
        <v>203</v>
      </c>
      <c r="D55" s="485"/>
      <c r="E55" s="512"/>
      <c r="F55" s="503"/>
      <c r="G55" s="515"/>
      <c r="H55" s="518"/>
      <c r="I55" s="521"/>
      <c r="L55" s="265">
        <f t="shared" si="0"/>
        <v>0</v>
      </c>
      <c r="M55" s="265"/>
      <c r="N55" s="265">
        <f t="shared" si="1"/>
        <v>0</v>
      </c>
    </row>
    <row r="56" spans="1:14" ht="12.75">
      <c r="A56" s="623"/>
      <c r="B56" s="650"/>
      <c r="C56" s="449" t="s">
        <v>204</v>
      </c>
      <c r="D56" s="485"/>
      <c r="E56" s="512"/>
      <c r="F56" s="503"/>
      <c r="G56" s="515"/>
      <c r="H56" s="518"/>
      <c r="I56" s="521"/>
      <c r="L56" s="265">
        <f t="shared" si="0"/>
        <v>0</v>
      </c>
      <c r="M56" s="265"/>
      <c r="N56" s="265">
        <f t="shared" si="1"/>
        <v>0</v>
      </c>
    </row>
    <row r="57" spans="1:14" ht="12.75">
      <c r="A57" s="623"/>
      <c r="B57" s="650"/>
      <c r="C57" s="449" t="s">
        <v>78</v>
      </c>
      <c r="D57" s="485"/>
      <c r="E57" s="513"/>
      <c r="F57" s="504"/>
      <c r="G57" s="516"/>
      <c r="H57" s="519"/>
      <c r="I57" s="522"/>
      <c r="L57" s="265">
        <f t="shared" si="0"/>
        <v>0</v>
      </c>
      <c r="M57" s="265"/>
      <c r="N57" s="265">
        <f t="shared" si="1"/>
        <v>0</v>
      </c>
    </row>
    <row r="58" spans="1:14" ht="12.75" customHeight="1">
      <c r="A58" s="633">
        <v>12</v>
      </c>
      <c r="B58" s="634" t="s">
        <v>75</v>
      </c>
      <c r="C58" s="670" t="s">
        <v>212</v>
      </c>
      <c r="D58" s="450" t="s">
        <v>172</v>
      </c>
      <c r="E58" s="294"/>
      <c r="F58" s="295">
        <v>2000</v>
      </c>
      <c r="G58" s="295">
        <v>4000</v>
      </c>
      <c r="H58" s="296"/>
      <c r="I58" s="638"/>
      <c r="K58" s="96">
        <f>G58*0.01</f>
        <v>40</v>
      </c>
      <c r="L58" s="265">
        <f t="shared" si="0"/>
        <v>0</v>
      </c>
      <c r="M58" s="265"/>
      <c r="N58" s="265">
        <f t="shared" si="1"/>
        <v>0</v>
      </c>
    </row>
    <row r="59" spans="1:14" ht="12.75">
      <c r="A59" s="623"/>
      <c r="B59" s="650"/>
      <c r="C59" s="651" t="s">
        <v>197</v>
      </c>
      <c r="D59" s="485"/>
      <c r="E59" s="511"/>
      <c r="F59" s="502"/>
      <c r="G59" s="514"/>
      <c r="H59" s="517"/>
      <c r="I59" s="520"/>
      <c r="L59" s="265">
        <f t="shared" si="0"/>
        <v>0</v>
      </c>
      <c r="M59" s="265"/>
      <c r="N59" s="265">
        <f t="shared" si="1"/>
        <v>0</v>
      </c>
    </row>
    <row r="60" spans="1:14" ht="12.75">
      <c r="A60" s="623"/>
      <c r="B60" s="650"/>
      <c r="C60" s="449" t="s">
        <v>161</v>
      </c>
      <c r="D60" s="485"/>
      <c r="E60" s="512"/>
      <c r="F60" s="503"/>
      <c r="G60" s="515"/>
      <c r="H60" s="518"/>
      <c r="I60" s="521"/>
      <c r="L60" s="265">
        <f t="shared" si="0"/>
        <v>0</v>
      </c>
      <c r="M60" s="265"/>
      <c r="N60" s="265">
        <f t="shared" si="1"/>
        <v>0</v>
      </c>
    </row>
    <row r="61" spans="1:14" ht="12.75">
      <c r="A61" s="623"/>
      <c r="B61" s="650"/>
      <c r="C61" s="449" t="s">
        <v>139</v>
      </c>
      <c r="D61" s="485"/>
      <c r="E61" s="512"/>
      <c r="F61" s="503"/>
      <c r="G61" s="515"/>
      <c r="H61" s="518"/>
      <c r="I61" s="521"/>
      <c r="L61" s="265">
        <f t="shared" si="0"/>
        <v>0</v>
      </c>
      <c r="M61" s="265"/>
      <c r="N61" s="265">
        <f t="shared" si="1"/>
        <v>0</v>
      </c>
    </row>
    <row r="62" spans="1:14" ht="12.75">
      <c r="A62" s="623"/>
      <c r="B62" s="650"/>
      <c r="C62" s="449" t="s">
        <v>122</v>
      </c>
      <c r="D62" s="485"/>
      <c r="E62" s="512"/>
      <c r="F62" s="503"/>
      <c r="G62" s="515"/>
      <c r="H62" s="518"/>
      <c r="I62" s="521"/>
      <c r="L62" s="265">
        <f t="shared" si="0"/>
        <v>0</v>
      </c>
      <c r="M62" s="265"/>
      <c r="N62" s="265">
        <f t="shared" si="1"/>
        <v>0</v>
      </c>
    </row>
    <row r="63" spans="1:14" ht="12.75">
      <c r="A63" s="623"/>
      <c r="B63" s="650"/>
      <c r="C63" s="449" t="s">
        <v>187</v>
      </c>
      <c r="D63" s="485"/>
      <c r="E63" s="512"/>
      <c r="F63" s="503"/>
      <c r="G63" s="515"/>
      <c r="H63" s="518"/>
      <c r="I63" s="521"/>
      <c r="L63" s="265">
        <f t="shared" si="0"/>
        <v>0</v>
      </c>
      <c r="M63" s="265"/>
      <c r="N63" s="265">
        <f t="shared" si="1"/>
        <v>0</v>
      </c>
    </row>
    <row r="64" spans="1:14" ht="12.75">
      <c r="A64" s="623"/>
      <c r="B64" s="650"/>
      <c r="C64" s="652" t="s">
        <v>186</v>
      </c>
      <c r="D64" s="485"/>
      <c r="E64" s="512"/>
      <c r="F64" s="503"/>
      <c r="G64" s="515"/>
      <c r="H64" s="518"/>
      <c r="I64" s="521"/>
      <c r="L64" s="265">
        <f t="shared" si="0"/>
        <v>0</v>
      </c>
      <c r="M64" s="265"/>
      <c r="N64" s="265">
        <f t="shared" si="1"/>
        <v>0</v>
      </c>
    </row>
    <row r="65" spans="1:14" ht="12.75">
      <c r="A65" s="623"/>
      <c r="B65" s="650"/>
      <c r="C65" s="449" t="s">
        <v>185</v>
      </c>
      <c r="D65" s="485"/>
      <c r="E65" s="512"/>
      <c r="F65" s="503"/>
      <c r="G65" s="515"/>
      <c r="H65" s="518"/>
      <c r="I65" s="521"/>
      <c r="L65" s="265">
        <f t="shared" si="0"/>
        <v>0</v>
      </c>
      <c r="M65" s="265"/>
      <c r="N65" s="265">
        <f t="shared" si="1"/>
        <v>0</v>
      </c>
    </row>
    <row r="66" spans="1:14" ht="12.75">
      <c r="A66" s="623"/>
      <c r="B66" s="650"/>
      <c r="C66" s="449" t="s">
        <v>78</v>
      </c>
      <c r="D66" s="485"/>
      <c r="E66" s="513"/>
      <c r="F66" s="504"/>
      <c r="G66" s="516"/>
      <c r="H66" s="519"/>
      <c r="I66" s="522"/>
      <c r="L66" s="265">
        <f t="shared" si="0"/>
        <v>0</v>
      </c>
      <c r="M66" s="265"/>
      <c r="N66" s="265">
        <f t="shared" si="1"/>
        <v>0</v>
      </c>
    </row>
    <row r="67" spans="1:14" ht="26.25" thickBot="1">
      <c r="A67" s="633">
        <v>13</v>
      </c>
      <c r="B67" s="634" t="s">
        <v>124</v>
      </c>
      <c r="C67" s="449" t="s">
        <v>213</v>
      </c>
      <c r="D67" s="450" t="s">
        <v>11</v>
      </c>
      <c r="E67" s="294"/>
      <c r="F67" s="295">
        <v>500</v>
      </c>
      <c r="G67" s="295">
        <v>2000</v>
      </c>
      <c r="H67" s="296"/>
      <c r="I67" s="638"/>
      <c r="K67" s="96">
        <f>G67*0.01</f>
        <v>20</v>
      </c>
      <c r="L67" s="265">
        <f t="shared" si="0"/>
        <v>0</v>
      </c>
      <c r="M67" s="265"/>
      <c r="N67" s="265">
        <f t="shared" si="1"/>
        <v>0</v>
      </c>
    </row>
    <row r="68" spans="1:15" s="97" customFormat="1" ht="26.25" customHeight="1" thickBot="1" thickTop="1">
      <c r="A68" s="308"/>
      <c r="B68" s="523" t="s">
        <v>162</v>
      </c>
      <c r="C68" s="523"/>
      <c r="D68" s="309"/>
      <c r="E68" s="309"/>
      <c r="F68" s="310"/>
      <c r="G68" s="309"/>
      <c r="H68" s="311"/>
      <c r="I68" s="312"/>
      <c r="L68" s="355">
        <f>SUM(L16:L67)</f>
        <v>0</v>
      </c>
      <c r="M68" s="276"/>
      <c r="N68" s="355">
        <f>SUM(N16:N67)</f>
        <v>0</v>
      </c>
      <c r="O68" s="276"/>
    </row>
    <row r="69" ht="13.5" thickTop="1"/>
    <row r="71" spans="1:4" ht="15.75">
      <c r="A71" s="268"/>
      <c r="B71" s="101"/>
      <c r="D71" s="100"/>
    </row>
    <row r="72" spans="1:9" ht="15.75">
      <c r="A72" s="268"/>
      <c r="B72" s="101"/>
      <c r="D72" s="100"/>
      <c r="G72" s="276" t="s">
        <v>251</v>
      </c>
      <c r="H72" s="101"/>
      <c r="I72" s="101"/>
    </row>
    <row r="73" spans="1:9" ht="15.75">
      <c r="A73" s="101"/>
      <c r="B73" s="101"/>
      <c r="C73" s="101"/>
      <c r="G73" s="101"/>
      <c r="H73" s="101"/>
      <c r="I73" s="101"/>
    </row>
    <row r="75" spans="1:6" ht="15.75">
      <c r="A75" s="268"/>
      <c r="B75" s="268"/>
      <c r="C75" s="356"/>
      <c r="F75" s="356"/>
    </row>
    <row r="76" spans="1:6" ht="15.75">
      <c r="A76" s="268"/>
      <c r="B76" s="268"/>
      <c r="C76" s="356"/>
      <c r="F76" s="356"/>
    </row>
  </sheetData>
  <sheetProtection/>
  <mergeCells count="27">
    <mergeCell ref="B68:C68"/>
    <mergeCell ref="E50:E57"/>
    <mergeCell ref="G50:G57"/>
    <mergeCell ref="H50:H57"/>
    <mergeCell ref="I50:I57"/>
    <mergeCell ref="E59:E66"/>
    <mergeCell ref="G59:G66"/>
    <mergeCell ref="H59:H66"/>
    <mergeCell ref="I59:I66"/>
    <mergeCell ref="E27:E33"/>
    <mergeCell ref="G27:G33"/>
    <mergeCell ref="H27:H33"/>
    <mergeCell ref="I27:I33"/>
    <mergeCell ref="E35:E41"/>
    <mergeCell ref="G35:G41"/>
    <mergeCell ref="H35:H41"/>
    <mergeCell ref="I35:I41"/>
    <mergeCell ref="A5:I5"/>
    <mergeCell ref="A6:I6"/>
    <mergeCell ref="A7:I7"/>
    <mergeCell ref="A9:A11"/>
    <mergeCell ref="B9:B11"/>
    <mergeCell ref="C9:C11"/>
    <mergeCell ref="D9:D11"/>
    <mergeCell ref="E9:E11"/>
    <mergeCell ref="F9:G10"/>
    <mergeCell ref="H9:I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56">
      <selection activeCell="G81" sqref="G81"/>
    </sheetView>
  </sheetViews>
  <sheetFormatPr defaultColWidth="9.140625" defaultRowHeight="12.75"/>
  <cols>
    <col min="1" max="1" width="9.140625" style="425" customWidth="1"/>
    <col min="2" max="2" width="11.8515625" style="425" customWidth="1"/>
    <col min="3" max="3" width="66.8515625" style="425" customWidth="1"/>
    <col min="4" max="4" width="9.140625" style="425" customWidth="1"/>
    <col min="5" max="5" width="12.7109375" style="425" customWidth="1"/>
    <col min="6" max="6" width="11.28125" style="425" customWidth="1"/>
    <col min="7" max="7" width="10.140625" style="97" bestFit="1" customWidth="1"/>
    <col min="8" max="8" width="12.57421875" style="425" customWidth="1"/>
    <col min="9" max="9" width="13.8515625" style="425" customWidth="1"/>
    <col min="10" max="10" width="9.140625" style="425" customWidth="1"/>
    <col min="11" max="12" width="0" style="425" hidden="1" customWidth="1"/>
    <col min="13" max="13" width="10.140625" style="425" hidden="1" customWidth="1"/>
    <col min="14" max="14" width="0" style="425" hidden="1" customWidth="1"/>
    <col min="15" max="15" width="12.7109375" style="425" hidden="1" customWidth="1"/>
    <col min="16" max="16" width="0" style="425" hidden="1" customWidth="1"/>
    <col min="17" max="16384" width="9.140625" style="425" customWidth="1"/>
  </cols>
  <sheetData>
    <row r="1" spans="1:7" ht="15.75">
      <c r="A1" s="122" t="s">
        <v>250</v>
      </c>
      <c r="B1" s="423"/>
      <c r="C1" s="424"/>
      <c r="G1" s="277" t="s">
        <v>254</v>
      </c>
    </row>
    <row r="2" spans="1:7" ht="15">
      <c r="A2" s="508" t="s">
        <v>253</v>
      </c>
      <c r="B2" s="423"/>
      <c r="C2" s="424"/>
      <c r="G2" s="97" t="s">
        <v>245</v>
      </c>
    </row>
    <row r="3" spans="1:2" ht="12.75">
      <c r="A3" s="426"/>
      <c r="B3" s="427"/>
    </row>
    <row r="4" spans="1:2" ht="6" customHeight="1">
      <c r="A4" s="426"/>
      <c r="B4" s="427"/>
    </row>
    <row r="5" spans="1:9" ht="12.75" customHeight="1">
      <c r="A5" s="534" t="s">
        <v>170</v>
      </c>
      <c r="B5" s="534"/>
      <c r="C5" s="534"/>
      <c r="D5" s="534"/>
      <c r="E5" s="534"/>
      <c r="F5" s="534"/>
      <c r="G5" s="534"/>
      <c r="H5" s="534"/>
      <c r="I5" s="534"/>
    </row>
    <row r="6" spans="1:9" ht="17.25" customHeight="1">
      <c r="A6" s="534" t="s">
        <v>171</v>
      </c>
      <c r="B6" s="534"/>
      <c r="C6" s="534"/>
      <c r="D6" s="534"/>
      <c r="E6" s="534"/>
      <c r="F6" s="534"/>
      <c r="G6" s="534"/>
      <c r="H6" s="534"/>
      <c r="I6" s="534"/>
    </row>
    <row r="7" spans="1:9" ht="12.75" customHeight="1">
      <c r="A7" s="535" t="s">
        <v>244</v>
      </c>
      <c r="B7" s="535"/>
      <c r="C7" s="535"/>
      <c r="D7" s="535"/>
      <c r="E7" s="535"/>
      <c r="F7" s="535"/>
      <c r="G7" s="535"/>
      <c r="H7" s="535"/>
      <c r="I7" s="535"/>
    </row>
    <row r="8" ht="13.5" thickBot="1">
      <c r="A8" s="428"/>
    </row>
    <row r="9" spans="1:9" ht="13.5" customHeight="1" thickTop="1">
      <c r="A9" s="536" t="s">
        <v>0</v>
      </c>
      <c r="B9" s="539" t="s">
        <v>4</v>
      </c>
      <c r="C9" s="542" t="s">
        <v>21</v>
      </c>
      <c r="D9" s="545" t="s">
        <v>5</v>
      </c>
      <c r="E9" s="546" t="s">
        <v>169</v>
      </c>
      <c r="F9" s="548" t="s">
        <v>179</v>
      </c>
      <c r="G9" s="549"/>
      <c r="H9" s="548" t="s">
        <v>181</v>
      </c>
      <c r="I9" s="552"/>
    </row>
    <row r="10" spans="1:9" ht="12" customHeight="1" thickBot="1">
      <c r="A10" s="537"/>
      <c r="B10" s="540"/>
      <c r="C10" s="543"/>
      <c r="D10" s="535"/>
      <c r="E10" s="547"/>
      <c r="F10" s="550"/>
      <c r="G10" s="551"/>
      <c r="H10" s="553"/>
      <c r="I10" s="554"/>
    </row>
    <row r="11" spans="1:9" ht="24" customHeight="1">
      <c r="A11" s="538"/>
      <c r="B11" s="541"/>
      <c r="C11" s="544"/>
      <c r="D11" s="535"/>
      <c r="E11" s="547"/>
      <c r="F11" s="429" t="s">
        <v>177</v>
      </c>
      <c r="G11" s="429" t="s">
        <v>178</v>
      </c>
      <c r="H11" s="429" t="s">
        <v>180</v>
      </c>
      <c r="I11" s="430" t="s">
        <v>178</v>
      </c>
    </row>
    <row r="12" spans="1:9" ht="13.5" thickBot="1">
      <c r="A12" s="431">
        <v>0</v>
      </c>
      <c r="B12" s="432">
        <v>1</v>
      </c>
      <c r="C12" s="433">
        <v>2</v>
      </c>
      <c r="D12" s="434">
        <v>3</v>
      </c>
      <c r="E12" s="127">
        <v>4</v>
      </c>
      <c r="F12" s="127">
        <v>5</v>
      </c>
      <c r="G12" s="127">
        <v>6</v>
      </c>
      <c r="H12" s="127" t="s">
        <v>92</v>
      </c>
      <c r="I12" s="130" t="s">
        <v>93</v>
      </c>
    </row>
    <row r="13" spans="1:9" ht="13.5" thickBot="1">
      <c r="A13" s="435"/>
      <c r="B13" s="436">
        <v>101</v>
      </c>
      <c r="C13" s="437" t="s">
        <v>6</v>
      </c>
      <c r="D13" s="438"/>
      <c r="E13" s="148"/>
      <c r="F13" s="148"/>
      <c r="G13" s="147"/>
      <c r="H13" s="235"/>
      <c r="I13" s="149"/>
    </row>
    <row r="14" spans="1:9" ht="12.75">
      <c r="A14" s="439"/>
      <c r="B14" s="440" t="s">
        <v>7</v>
      </c>
      <c r="C14" s="441" t="s">
        <v>8</v>
      </c>
      <c r="D14" s="442"/>
      <c r="E14" s="151"/>
      <c r="F14" s="150"/>
      <c r="G14" s="150"/>
      <c r="H14" s="236"/>
      <c r="I14" s="212"/>
    </row>
    <row r="15" spans="1:9" ht="12.75">
      <c r="A15" s="443"/>
      <c r="B15" s="444" t="s">
        <v>9</v>
      </c>
      <c r="C15" s="445" t="s">
        <v>10</v>
      </c>
      <c r="D15" s="446"/>
      <c r="E15" s="114"/>
      <c r="F15" s="133"/>
      <c r="G15" s="133"/>
      <c r="H15" s="237"/>
      <c r="I15" s="213"/>
    </row>
    <row r="16" spans="1:15" ht="25.5">
      <c r="A16" s="447">
        <v>1</v>
      </c>
      <c r="B16" s="448" t="s">
        <v>25</v>
      </c>
      <c r="C16" s="449" t="s">
        <v>205</v>
      </c>
      <c r="D16" s="450" t="s">
        <v>172</v>
      </c>
      <c r="E16" s="451"/>
      <c r="F16" s="452">
        <v>30000</v>
      </c>
      <c r="G16" s="452">
        <v>180000</v>
      </c>
      <c r="H16" s="453"/>
      <c r="I16" s="454"/>
      <c r="K16" s="425">
        <f>G16*0.01</f>
        <v>1800</v>
      </c>
      <c r="M16" s="455">
        <f>E16*F16</f>
        <v>0</v>
      </c>
      <c r="N16" s="455"/>
      <c r="O16" s="455">
        <f>E16*G16</f>
        <v>0</v>
      </c>
    </row>
    <row r="17" spans="1:15" ht="25.5">
      <c r="A17" s="447">
        <v>2</v>
      </c>
      <c r="B17" s="448" t="s">
        <v>26</v>
      </c>
      <c r="C17" s="449" t="s">
        <v>206</v>
      </c>
      <c r="D17" s="450" t="s">
        <v>172</v>
      </c>
      <c r="E17" s="99"/>
      <c r="F17" s="132">
        <v>30000</v>
      </c>
      <c r="G17" s="132">
        <v>150000</v>
      </c>
      <c r="H17" s="131"/>
      <c r="I17" s="454"/>
      <c r="K17" s="425">
        <f aca="true" t="shared" si="0" ref="K17:K56">G17*0.01</f>
        <v>1500</v>
      </c>
      <c r="M17" s="455">
        <f aca="true" t="shared" si="1" ref="M17:M79">E17*F17</f>
        <v>0</v>
      </c>
      <c r="N17" s="455"/>
      <c r="O17" s="455">
        <f aca="true" t="shared" si="2" ref="O17:O79">E17*G17</f>
        <v>0</v>
      </c>
    </row>
    <row r="18" spans="1:15" ht="12.75">
      <c r="A18" s="447">
        <v>3</v>
      </c>
      <c r="B18" s="448" t="s">
        <v>31</v>
      </c>
      <c r="C18" s="456" t="s">
        <v>214</v>
      </c>
      <c r="D18" s="450" t="s">
        <v>172</v>
      </c>
      <c r="E18" s="99"/>
      <c r="F18" s="132">
        <v>5000</v>
      </c>
      <c r="G18" s="132">
        <v>20000</v>
      </c>
      <c r="H18" s="131"/>
      <c r="I18" s="215"/>
      <c r="K18" s="425">
        <f t="shared" si="0"/>
        <v>200</v>
      </c>
      <c r="M18" s="455">
        <f t="shared" si="1"/>
        <v>0</v>
      </c>
      <c r="N18" s="455"/>
      <c r="O18" s="455">
        <f t="shared" si="2"/>
        <v>0</v>
      </c>
    </row>
    <row r="19" spans="1:15" ht="12.75">
      <c r="A19" s="447">
        <v>4</v>
      </c>
      <c r="B19" s="448" t="s">
        <v>32</v>
      </c>
      <c r="C19" s="456" t="s">
        <v>207</v>
      </c>
      <c r="D19" s="450" t="s">
        <v>172</v>
      </c>
      <c r="E19" s="99"/>
      <c r="F19" s="132">
        <v>1000</v>
      </c>
      <c r="G19" s="132">
        <v>3500</v>
      </c>
      <c r="H19" s="131"/>
      <c r="I19" s="454"/>
      <c r="K19" s="425">
        <f t="shared" si="0"/>
        <v>35</v>
      </c>
      <c r="M19" s="455">
        <f t="shared" si="1"/>
        <v>0</v>
      </c>
      <c r="N19" s="455"/>
      <c r="O19" s="455">
        <f t="shared" si="2"/>
        <v>0</v>
      </c>
    </row>
    <row r="20" spans="1:15" ht="12.75">
      <c r="A20" s="447">
        <v>5</v>
      </c>
      <c r="B20" s="448" t="s">
        <v>33</v>
      </c>
      <c r="C20" s="456" t="s">
        <v>208</v>
      </c>
      <c r="D20" s="450" t="s">
        <v>173</v>
      </c>
      <c r="E20" s="99"/>
      <c r="F20" s="132">
        <v>30000</v>
      </c>
      <c r="G20" s="132">
        <v>100000</v>
      </c>
      <c r="H20" s="131"/>
      <c r="I20" s="454"/>
      <c r="K20" s="425">
        <f t="shared" si="0"/>
        <v>1000</v>
      </c>
      <c r="M20" s="455">
        <f t="shared" si="1"/>
        <v>0</v>
      </c>
      <c r="N20" s="455"/>
      <c r="O20" s="455">
        <f t="shared" si="2"/>
        <v>0</v>
      </c>
    </row>
    <row r="21" spans="1:15" ht="25.5">
      <c r="A21" s="447">
        <v>6</v>
      </c>
      <c r="B21" s="448" t="s">
        <v>34</v>
      </c>
      <c r="C21" s="456" t="s">
        <v>215</v>
      </c>
      <c r="D21" s="450" t="s">
        <v>173</v>
      </c>
      <c r="E21" s="99"/>
      <c r="F21" s="132">
        <v>1000</v>
      </c>
      <c r="G21" s="132">
        <v>2000</v>
      </c>
      <c r="H21" s="131"/>
      <c r="I21" s="215"/>
      <c r="K21" s="425">
        <f t="shared" si="0"/>
        <v>20</v>
      </c>
      <c r="M21" s="455">
        <f t="shared" si="1"/>
        <v>0</v>
      </c>
      <c r="N21" s="455"/>
      <c r="O21" s="455">
        <f t="shared" si="2"/>
        <v>0</v>
      </c>
    </row>
    <row r="22" spans="1:15" ht="12.75">
      <c r="A22" s="447">
        <v>7</v>
      </c>
      <c r="B22" s="448" t="s">
        <v>216</v>
      </c>
      <c r="C22" s="456" t="s">
        <v>217</v>
      </c>
      <c r="D22" s="450" t="s">
        <v>172</v>
      </c>
      <c r="E22" s="99"/>
      <c r="F22" s="132">
        <v>1000</v>
      </c>
      <c r="G22" s="132">
        <v>5000</v>
      </c>
      <c r="H22" s="131"/>
      <c r="I22" s="215"/>
      <c r="K22" s="425">
        <f t="shared" si="0"/>
        <v>50</v>
      </c>
      <c r="M22" s="455">
        <f t="shared" si="1"/>
        <v>0</v>
      </c>
      <c r="N22" s="455"/>
      <c r="O22" s="455">
        <f t="shared" si="2"/>
        <v>0</v>
      </c>
    </row>
    <row r="23" spans="1:15" ht="12.75">
      <c r="A23" s="447">
        <v>8</v>
      </c>
      <c r="B23" s="448" t="s">
        <v>190</v>
      </c>
      <c r="C23" s="456" t="s">
        <v>218</v>
      </c>
      <c r="D23" s="450" t="s">
        <v>172</v>
      </c>
      <c r="E23" s="99"/>
      <c r="F23" s="132">
        <v>1000</v>
      </c>
      <c r="G23" s="132">
        <v>3000</v>
      </c>
      <c r="H23" s="131"/>
      <c r="I23" s="215"/>
      <c r="K23" s="425">
        <f t="shared" si="0"/>
        <v>30</v>
      </c>
      <c r="M23" s="455">
        <f t="shared" si="1"/>
        <v>0</v>
      </c>
      <c r="N23" s="455"/>
      <c r="O23" s="455">
        <f t="shared" si="2"/>
        <v>0</v>
      </c>
    </row>
    <row r="24" spans="1:15" ht="26.25" thickBot="1">
      <c r="A24" s="447">
        <v>9</v>
      </c>
      <c r="B24" s="457" t="s">
        <v>191</v>
      </c>
      <c r="C24" s="458" t="s">
        <v>136</v>
      </c>
      <c r="D24" s="459" t="s">
        <v>172</v>
      </c>
      <c r="E24" s="420"/>
      <c r="F24" s="417">
        <v>1000</v>
      </c>
      <c r="G24" s="417">
        <v>5000</v>
      </c>
      <c r="H24" s="414"/>
      <c r="I24" s="454"/>
      <c r="K24" s="425">
        <f t="shared" si="0"/>
        <v>50</v>
      </c>
      <c r="M24" s="455">
        <f t="shared" si="1"/>
        <v>0</v>
      </c>
      <c r="N24" s="455"/>
      <c r="O24" s="455">
        <f t="shared" si="2"/>
        <v>0</v>
      </c>
    </row>
    <row r="25" spans="1:15" ht="12.75">
      <c r="A25" s="460"/>
      <c r="B25" s="461" t="s">
        <v>12</v>
      </c>
      <c r="C25" s="462" t="s">
        <v>13</v>
      </c>
      <c r="D25" s="463"/>
      <c r="E25" s="139"/>
      <c r="F25" s="136"/>
      <c r="G25" s="136"/>
      <c r="H25" s="146"/>
      <c r="I25" s="216"/>
      <c r="K25" s="425">
        <f t="shared" si="0"/>
        <v>0</v>
      </c>
      <c r="M25" s="455">
        <f t="shared" si="1"/>
        <v>0</v>
      </c>
      <c r="N25" s="455"/>
      <c r="O25" s="455">
        <f t="shared" si="2"/>
        <v>0</v>
      </c>
    </row>
    <row r="26" spans="1:15" ht="12.75">
      <c r="A26" s="447">
        <v>10</v>
      </c>
      <c r="B26" s="448" t="s">
        <v>35</v>
      </c>
      <c r="C26" s="464" t="s">
        <v>219</v>
      </c>
      <c r="D26" s="450" t="s">
        <v>172</v>
      </c>
      <c r="E26" s="99"/>
      <c r="F26" s="132">
        <v>1000</v>
      </c>
      <c r="G26" s="132">
        <v>5000</v>
      </c>
      <c r="H26" s="131"/>
      <c r="I26" s="215"/>
      <c r="K26" s="425">
        <f t="shared" si="0"/>
        <v>50</v>
      </c>
      <c r="M26" s="455">
        <f t="shared" si="1"/>
        <v>0</v>
      </c>
      <c r="N26" s="455"/>
      <c r="O26" s="455">
        <f t="shared" si="2"/>
        <v>0</v>
      </c>
    </row>
    <row r="27" spans="1:15" ht="12.75">
      <c r="A27" s="447">
        <v>11</v>
      </c>
      <c r="B27" s="448" t="s">
        <v>36</v>
      </c>
      <c r="C27" s="464" t="s">
        <v>220</v>
      </c>
      <c r="D27" s="450" t="s">
        <v>172</v>
      </c>
      <c r="E27" s="99"/>
      <c r="F27" s="132">
        <v>1000</v>
      </c>
      <c r="G27" s="132">
        <v>3500</v>
      </c>
      <c r="H27" s="131"/>
      <c r="I27" s="215"/>
      <c r="K27" s="425">
        <f t="shared" si="0"/>
        <v>35</v>
      </c>
      <c r="M27" s="455">
        <f t="shared" si="1"/>
        <v>0</v>
      </c>
      <c r="N27" s="455"/>
      <c r="O27" s="455">
        <f t="shared" si="2"/>
        <v>0</v>
      </c>
    </row>
    <row r="28" spans="1:15" ht="12.75">
      <c r="A28" s="447">
        <v>12</v>
      </c>
      <c r="B28" s="448" t="s">
        <v>37</v>
      </c>
      <c r="C28" s="456" t="s">
        <v>221</v>
      </c>
      <c r="D28" s="450" t="s">
        <v>173</v>
      </c>
      <c r="E28" s="99"/>
      <c r="F28" s="132">
        <v>1000</v>
      </c>
      <c r="G28" s="132">
        <v>10000</v>
      </c>
      <c r="H28" s="131"/>
      <c r="I28" s="215"/>
      <c r="K28" s="425">
        <f t="shared" si="0"/>
        <v>100</v>
      </c>
      <c r="M28" s="455">
        <f t="shared" si="1"/>
        <v>0</v>
      </c>
      <c r="N28" s="455"/>
      <c r="O28" s="455">
        <f t="shared" si="2"/>
        <v>0</v>
      </c>
    </row>
    <row r="29" spans="1:15" ht="12.75">
      <c r="A29" s="447">
        <v>13</v>
      </c>
      <c r="B29" s="448" t="s">
        <v>38</v>
      </c>
      <c r="C29" s="456" t="s">
        <v>222</v>
      </c>
      <c r="D29" s="450" t="s">
        <v>173</v>
      </c>
      <c r="E29" s="99"/>
      <c r="F29" s="132">
        <v>500</v>
      </c>
      <c r="G29" s="132">
        <v>1000</v>
      </c>
      <c r="H29" s="131"/>
      <c r="I29" s="215"/>
      <c r="K29" s="425">
        <f t="shared" si="0"/>
        <v>10</v>
      </c>
      <c r="M29" s="455">
        <f t="shared" si="1"/>
        <v>0</v>
      </c>
      <c r="N29" s="455"/>
      <c r="O29" s="455">
        <f t="shared" si="2"/>
        <v>0</v>
      </c>
    </row>
    <row r="30" spans="1:15" ht="12.75">
      <c r="A30" s="447">
        <v>14</v>
      </c>
      <c r="B30" s="448" t="s">
        <v>39</v>
      </c>
      <c r="C30" s="465" t="s">
        <v>223</v>
      </c>
      <c r="D30" s="450" t="s">
        <v>173</v>
      </c>
      <c r="E30" s="99"/>
      <c r="F30" s="132">
        <v>100</v>
      </c>
      <c r="G30" s="132">
        <v>500</v>
      </c>
      <c r="H30" s="131"/>
      <c r="I30" s="215"/>
      <c r="K30" s="425">
        <f t="shared" si="0"/>
        <v>5</v>
      </c>
      <c r="M30" s="455">
        <f t="shared" si="1"/>
        <v>0</v>
      </c>
      <c r="N30" s="455"/>
      <c r="O30" s="455">
        <f t="shared" si="2"/>
        <v>0</v>
      </c>
    </row>
    <row r="31" spans="1:15" ht="12.75">
      <c r="A31" s="447">
        <v>15</v>
      </c>
      <c r="B31" s="448" t="s">
        <v>40</v>
      </c>
      <c r="C31" s="465" t="s">
        <v>224</v>
      </c>
      <c r="D31" s="450" t="s">
        <v>172</v>
      </c>
      <c r="E31" s="99"/>
      <c r="F31" s="132">
        <v>100</v>
      </c>
      <c r="G31" s="132">
        <v>1000</v>
      </c>
      <c r="H31" s="131"/>
      <c r="I31" s="215"/>
      <c r="K31" s="425">
        <f t="shared" si="0"/>
        <v>10</v>
      </c>
      <c r="M31" s="455">
        <f t="shared" si="1"/>
        <v>0</v>
      </c>
      <c r="N31" s="455"/>
      <c r="O31" s="455">
        <f t="shared" si="2"/>
        <v>0</v>
      </c>
    </row>
    <row r="32" spans="1:15" ht="12.75">
      <c r="A32" s="447">
        <v>16</v>
      </c>
      <c r="B32" s="448" t="s">
        <v>41</v>
      </c>
      <c r="C32" s="465" t="s">
        <v>225</v>
      </c>
      <c r="D32" s="450" t="s">
        <v>172</v>
      </c>
      <c r="E32" s="99"/>
      <c r="F32" s="132">
        <v>100</v>
      </c>
      <c r="G32" s="132">
        <v>1000</v>
      </c>
      <c r="H32" s="131"/>
      <c r="I32" s="215"/>
      <c r="K32" s="425">
        <f t="shared" si="0"/>
        <v>10</v>
      </c>
      <c r="M32" s="455">
        <f t="shared" si="1"/>
        <v>0</v>
      </c>
      <c r="N32" s="455"/>
      <c r="O32" s="455">
        <f t="shared" si="2"/>
        <v>0</v>
      </c>
    </row>
    <row r="33" spans="1:15" ht="13.5" thickBot="1">
      <c r="A33" s="447">
        <v>17</v>
      </c>
      <c r="B33" s="457" t="s">
        <v>42</v>
      </c>
      <c r="C33" s="458" t="s">
        <v>214</v>
      </c>
      <c r="D33" s="459" t="s">
        <v>172</v>
      </c>
      <c r="E33" s="420"/>
      <c r="F33" s="417">
        <v>100</v>
      </c>
      <c r="G33" s="417">
        <v>1000</v>
      </c>
      <c r="H33" s="131"/>
      <c r="I33" s="215"/>
      <c r="K33" s="425">
        <f t="shared" si="0"/>
        <v>10</v>
      </c>
      <c r="M33" s="455">
        <f t="shared" si="1"/>
        <v>0</v>
      </c>
      <c r="N33" s="455"/>
      <c r="O33" s="455">
        <f t="shared" si="2"/>
        <v>0</v>
      </c>
    </row>
    <row r="34" spans="1:15" ht="12.75">
      <c r="A34" s="478"/>
      <c r="B34" s="479" t="s">
        <v>67</v>
      </c>
      <c r="C34" s="480" t="s">
        <v>19</v>
      </c>
      <c r="D34" s="481"/>
      <c r="E34" s="139"/>
      <c r="F34" s="136"/>
      <c r="G34" s="146"/>
      <c r="H34" s="146"/>
      <c r="I34" s="216"/>
      <c r="K34" s="425">
        <f aca="true" t="shared" si="3" ref="K34:K42">G34*0.01</f>
        <v>0</v>
      </c>
      <c r="M34" s="455">
        <f aca="true" t="shared" si="4" ref="M34:M42">E34*F34</f>
        <v>0</v>
      </c>
      <c r="N34" s="455"/>
      <c r="O34" s="455">
        <f aca="true" t="shared" si="5" ref="O34:O42">E34*G34</f>
        <v>0</v>
      </c>
    </row>
    <row r="35" spans="1:15" s="97" customFormat="1" ht="12.75">
      <c r="A35" s="111">
        <v>18</v>
      </c>
      <c r="B35" s="171" t="s">
        <v>51</v>
      </c>
      <c r="C35" s="273" t="s">
        <v>131</v>
      </c>
      <c r="D35" s="209" t="s">
        <v>172</v>
      </c>
      <c r="E35" s="99"/>
      <c r="F35" s="132">
        <v>500</v>
      </c>
      <c r="G35" s="132">
        <v>2500</v>
      </c>
      <c r="H35" s="131"/>
      <c r="I35" s="454"/>
      <c r="K35" s="425">
        <f t="shared" si="3"/>
        <v>25</v>
      </c>
      <c r="M35" s="455">
        <f t="shared" si="4"/>
        <v>0</v>
      </c>
      <c r="N35" s="455"/>
      <c r="O35" s="455">
        <f t="shared" si="5"/>
        <v>0</v>
      </c>
    </row>
    <row r="36" spans="1:15" s="97" customFormat="1" ht="12.75">
      <c r="A36" s="112"/>
      <c r="B36" s="173"/>
      <c r="C36" s="192" t="s">
        <v>226</v>
      </c>
      <c r="D36" s="204"/>
      <c r="E36" s="420"/>
      <c r="F36" s="417"/>
      <c r="G36" s="524"/>
      <c r="H36" s="527"/>
      <c r="I36" s="530"/>
      <c r="K36" s="425">
        <f t="shared" si="3"/>
        <v>0</v>
      </c>
      <c r="M36" s="455">
        <f t="shared" si="4"/>
        <v>0</v>
      </c>
      <c r="N36" s="455"/>
      <c r="O36" s="455">
        <f t="shared" si="5"/>
        <v>0</v>
      </c>
    </row>
    <row r="37" spans="1:15" s="97" customFormat="1" ht="12.75">
      <c r="A37" s="112"/>
      <c r="B37" s="173"/>
      <c r="C37" s="189" t="s">
        <v>230</v>
      </c>
      <c r="D37" s="204"/>
      <c r="E37" s="421"/>
      <c r="F37" s="418"/>
      <c r="G37" s="525"/>
      <c r="H37" s="528"/>
      <c r="I37" s="531"/>
      <c r="K37" s="425">
        <f t="shared" si="3"/>
        <v>0</v>
      </c>
      <c r="M37" s="455">
        <f t="shared" si="4"/>
        <v>0</v>
      </c>
      <c r="N37" s="455"/>
      <c r="O37" s="455">
        <f t="shared" si="5"/>
        <v>0</v>
      </c>
    </row>
    <row r="38" spans="1:15" s="97" customFormat="1" ht="12.75">
      <c r="A38" s="112"/>
      <c r="B38" s="173"/>
      <c r="C38" s="189" t="s">
        <v>79</v>
      </c>
      <c r="D38" s="204"/>
      <c r="E38" s="421"/>
      <c r="F38" s="418"/>
      <c r="G38" s="525"/>
      <c r="H38" s="528"/>
      <c r="I38" s="531"/>
      <c r="K38" s="425">
        <f t="shared" si="3"/>
        <v>0</v>
      </c>
      <c r="M38" s="455">
        <f t="shared" si="4"/>
        <v>0</v>
      </c>
      <c r="N38" s="455"/>
      <c r="O38" s="455">
        <f t="shared" si="5"/>
        <v>0</v>
      </c>
    </row>
    <row r="39" spans="1:15" s="97" customFormat="1" ht="12.75">
      <c r="A39" s="112"/>
      <c r="B39" s="173"/>
      <c r="C39" s="189" t="s">
        <v>194</v>
      </c>
      <c r="D39" s="204"/>
      <c r="E39" s="421"/>
      <c r="F39" s="418"/>
      <c r="G39" s="525"/>
      <c r="H39" s="528"/>
      <c r="I39" s="531"/>
      <c r="K39" s="425">
        <f t="shared" si="3"/>
        <v>0</v>
      </c>
      <c r="M39" s="455">
        <f t="shared" si="4"/>
        <v>0</v>
      </c>
      <c r="N39" s="455"/>
      <c r="O39" s="455">
        <f t="shared" si="5"/>
        <v>0</v>
      </c>
    </row>
    <row r="40" spans="1:15" s="97" customFormat="1" ht="12.75">
      <c r="A40" s="112"/>
      <c r="B40" s="173"/>
      <c r="C40" s="189" t="s">
        <v>228</v>
      </c>
      <c r="D40" s="204"/>
      <c r="E40" s="421"/>
      <c r="F40" s="418"/>
      <c r="G40" s="525"/>
      <c r="H40" s="528"/>
      <c r="I40" s="531"/>
      <c r="K40" s="425">
        <f t="shared" si="3"/>
        <v>0</v>
      </c>
      <c r="M40" s="455">
        <f t="shared" si="4"/>
        <v>0</v>
      </c>
      <c r="N40" s="455"/>
      <c r="O40" s="455">
        <f t="shared" si="5"/>
        <v>0</v>
      </c>
    </row>
    <row r="41" spans="1:15" s="97" customFormat="1" ht="12.75">
      <c r="A41" s="112"/>
      <c r="B41" s="173"/>
      <c r="C41" s="193" t="s">
        <v>229</v>
      </c>
      <c r="D41" s="204"/>
      <c r="E41" s="421"/>
      <c r="F41" s="418"/>
      <c r="G41" s="525"/>
      <c r="H41" s="528"/>
      <c r="I41" s="531"/>
      <c r="K41" s="425">
        <f t="shared" si="3"/>
        <v>0</v>
      </c>
      <c r="M41" s="455">
        <f t="shared" si="4"/>
        <v>0</v>
      </c>
      <c r="N41" s="455"/>
      <c r="O41" s="455">
        <f t="shared" si="5"/>
        <v>0</v>
      </c>
    </row>
    <row r="42" spans="1:15" s="97" customFormat="1" ht="13.5" thickBot="1">
      <c r="A42" s="112"/>
      <c r="B42" s="173"/>
      <c r="C42" s="189" t="s">
        <v>78</v>
      </c>
      <c r="D42" s="204"/>
      <c r="E42" s="422"/>
      <c r="F42" s="419"/>
      <c r="G42" s="526"/>
      <c r="H42" s="529"/>
      <c r="I42" s="532"/>
      <c r="K42" s="425">
        <f t="shared" si="3"/>
        <v>0</v>
      </c>
      <c r="M42" s="455">
        <f t="shared" si="4"/>
        <v>0</v>
      </c>
      <c r="N42" s="455"/>
      <c r="O42" s="455">
        <f t="shared" si="5"/>
        <v>0</v>
      </c>
    </row>
    <row r="43" spans="1:15" ht="12.75">
      <c r="A43" s="466"/>
      <c r="B43" s="467"/>
      <c r="C43" s="467"/>
      <c r="D43" s="468"/>
      <c r="E43" s="255"/>
      <c r="F43" s="256"/>
      <c r="G43" s="257"/>
      <c r="H43" s="256"/>
      <c r="I43" s="256"/>
      <c r="K43" s="425">
        <f t="shared" si="0"/>
        <v>0</v>
      </c>
      <c r="M43" s="455">
        <f t="shared" si="1"/>
        <v>0</v>
      </c>
      <c r="N43" s="455"/>
      <c r="O43" s="455">
        <f t="shared" si="2"/>
        <v>0</v>
      </c>
    </row>
    <row r="44" spans="1:15" ht="12.75">
      <c r="A44" s="469"/>
      <c r="B44" s="470"/>
      <c r="C44" s="470"/>
      <c r="D44" s="471"/>
      <c r="E44" s="472"/>
      <c r="F44" s="473"/>
      <c r="G44" s="474"/>
      <c r="H44" s="473"/>
      <c r="I44" s="473"/>
      <c r="M44" s="455"/>
      <c r="N44" s="455"/>
      <c r="O44" s="455"/>
    </row>
    <row r="45" spans="1:15" ht="12.75">
      <c r="A45" s="469"/>
      <c r="B45" s="470"/>
      <c r="C45" s="470"/>
      <c r="D45" s="471"/>
      <c r="E45" s="472"/>
      <c r="F45" s="473"/>
      <c r="G45" s="474"/>
      <c r="H45" s="473"/>
      <c r="I45" s="473"/>
      <c r="M45" s="455"/>
      <c r="N45" s="455"/>
      <c r="O45" s="455"/>
    </row>
    <row r="46" spans="1:15" ht="12.75">
      <c r="A46" s="469"/>
      <c r="B46" s="470"/>
      <c r="C46" s="470"/>
      <c r="D46" s="471"/>
      <c r="E46" s="472"/>
      <c r="F46" s="473"/>
      <c r="G46" s="474"/>
      <c r="H46" s="473"/>
      <c r="I46" s="473"/>
      <c r="K46" s="425">
        <f t="shared" si="0"/>
        <v>0</v>
      </c>
      <c r="M46" s="455">
        <f t="shared" si="1"/>
        <v>0</v>
      </c>
      <c r="N46" s="455"/>
      <c r="O46" s="455">
        <f t="shared" si="2"/>
        <v>0</v>
      </c>
    </row>
    <row r="47" spans="1:15" ht="12.75">
      <c r="A47" s="469"/>
      <c r="B47" s="470"/>
      <c r="C47" s="470"/>
      <c r="D47" s="471"/>
      <c r="E47" s="472"/>
      <c r="F47" s="473"/>
      <c r="G47" s="474"/>
      <c r="H47" s="473"/>
      <c r="I47" s="473"/>
      <c r="K47" s="425">
        <f t="shared" si="0"/>
        <v>0</v>
      </c>
      <c r="M47" s="455">
        <f t="shared" si="1"/>
        <v>0</v>
      </c>
      <c r="N47" s="455"/>
      <c r="O47" s="455">
        <f t="shared" si="2"/>
        <v>0</v>
      </c>
    </row>
    <row r="48" spans="1:15" ht="13.5" thickBot="1">
      <c r="A48" s="475"/>
      <c r="B48" s="476"/>
      <c r="C48" s="476"/>
      <c r="D48" s="477"/>
      <c r="E48" s="472"/>
      <c r="F48" s="249"/>
      <c r="G48" s="250"/>
      <c r="H48" s="249"/>
      <c r="I48" s="249"/>
      <c r="K48" s="425">
        <f t="shared" si="0"/>
        <v>0</v>
      </c>
      <c r="M48" s="455">
        <f t="shared" si="1"/>
        <v>0</v>
      </c>
      <c r="N48" s="455"/>
      <c r="O48" s="455">
        <f t="shared" si="2"/>
        <v>0</v>
      </c>
    </row>
    <row r="49" spans="1:15" ht="12.75">
      <c r="A49" s="447">
        <v>19</v>
      </c>
      <c r="B49" s="448" t="s">
        <v>52</v>
      </c>
      <c r="C49" s="482" t="s">
        <v>120</v>
      </c>
      <c r="D49" s="450" t="s">
        <v>172</v>
      </c>
      <c r="E49" s="99"/>
      <c r="F49" s="132">
        <v>500</v>
      </c>
      <c r="G49" s="132">
        <v>2500</v>
      </c>
      <c r="H49" s="131"/>
      <c r="I49" s="454"/>
      <c r="K49" s="425">
        <f t="shared" si="0"/>
        <v>25</v>
      </c>
      <c r="M49" s="455">
        <f t="shared" si="1"/>
        <v>0</v>
      </c>
      <c r="N49" s="455"/>
      <c r="O49" s="455">
        <f t="shared" si="2"/>
        <v>0</v>
      </c>
    </row>
    <row r="50" spans="1:15" ht="12.75">
      <c r="A50" s="435"/>
      <c r="B50" s="483"/>
      <c r="C50" s="484" t="s">
        <v>197</v>
      </c>
      <c r="D50" s="485"/>
      <c r="E50" s="420"/>
      <c r="F50" s="417"/>
      <c r="G50" s="524"/>
      <c r="H50" s="527"/>
      <c r="I50" s="530"/>
      <c r="K50" s="425">
        <f t="shared" si="0"/>
        <v>0</v>
      </c>
      <c r="M50" s="455">
        <f t="shared" si="1"/>
        <v>0</v>
      </c>
      <c r="N50" s="455"/>
      <c r="O50" s="455">
        <f t="shared" si="2"/>
        <v>0</v>
      </c>
    </row>
    <row r="51" spans="1:15" ht="12.75">
      <c r="A51" s="435"/>
      <c r="B51" s="483"/>
      <c r="C51" s="456" t="s">
        <v>230</v>
      </c>
      <c r="D51" s="485"/>
      <c r="E51" s="421"/>
      <c r="F51" s="418"/>
      <c r="G51" s="525"/>
      <c r="H51" s="528"/>
      <c r="I51" s="531"/>
      <c r="K51" s="425">
        <f t="shared" si="0"/>
        <v>0</v>
      </c>
      <c r="M51" s="455">
        <f t="shared" si="1"/>
        <v>0</v>
      </c>
      <c r="N51" s="455"/>
      <c r="O51" s="455">
        <f t="shared" si="2"/>
        <v>0</v>
      </c>
    </row>
    <row r="52" spans="1:15" ht="12.75">
      <c r="A52" s="435"/>
      <c r="B52" s="483"/>
      <c r="C52" s="456" t="s">
        <v>79</v>
      </c>
      <c r="D52" s="485"/>
      <c r="E52" s="421"/>
      <c r="F52" s="418"/>
      <c r="G52" s="525"/>
      <c r="H52" s="528"/>
      <c r="I52" s="531"/>
      <c r="K52" s="425">
        <f t="shared" si="0"/>
        <v>0</v>
      </c>
      <c r="M52" s="455">
        <f t="shared" si="1"/>
        <v>0</v>
      </c>
      <c r="N52" s="455"/>
      <c r="O52" s="455">
        <f t="shared" si="2"/>
        <v>0</v>
      </c>
    </row>
    <row r="53" spans="1:15" ht="12.75">
      <c r="A53" s="435"/>
      <c r="B53" s="483"/>
      <c r="C53" s="456" t="s">
        <v>194</v>
      </c>
      <c r="D53" s="485"/>
      <c r="E53" s="421"/>
      <c r="F53" s="418"/>
      <c r="G53" s="525"/>
      <c r="H53" s="528"/>
      <c r="I53" s="531"/>
      <c r="K53" s="425">
        <f t="shared" si="0"/>
        <v>0</v>
      </c>
      <c r="M53" s="455">
        <f t="shared" si="1"/>
        <v>0</v>
      </c>
      <c r="N53" s="455"/>
      <c r="O53" s="455">
        <f t="shared" si="2"/>
        <v>0</v>
      </c>
    </row>
    <row r="54" spans="1:15" ht="12.75">
      <c r="A54" s="435"/>
      <c r="B54" s="483"/>
      <c r="C54" s="456" t="s">
        <v>231</v>
      </c>
      <c r="D54" s="485"/>
      <c r="E54" s="421"/>
      <c r="F54" s="418"/>
      <c r="G54" s="525"/>
      <c r="H54" s="528"/>
      <c r="I54" s="531"/>
      <c r="K54" s="425">
        <f t="shared" si="0"/>
        <v>0</v>
      </c>
      <c r="M54" s="455">
        <f t="shared" si="1"/>
        <v>0</v>
      </c>
      <c r="N54" s="455"/>
      <c r="O54" s="455">
        <f t="shared" si="2"/>
        <v>0</v>
      </c>
    </row>
    <row r="55" spans="1:15" ht="12.75">
      <c r="A55" s="435"/>
      <c r="B55" s="483"/>
      <c r="C55" s="486" t="s">
        <v>229</v>
      </c>
      <c r="D55" s="485"/>
      <c r="E55" s="421"/>
      <c r="F55" s="418"/>
      <c r="G55" s="525"/>
      <c r="H55" s="528"/>
      <c r="I55" s="531"/>
      <c r="K55" s="425">
        <f t="shared" si="0"/>
        <v>0</v>
      </c>
      <c r="M55" s="455">
        <f t="shared" si="1"/>
        <v>0</v>
      </c>
      <c r="N55" s="455"/>
      <c r="O55" s="455">
        <f t="shared" si="2"/>
        <v>0</v>
      </c>
    </row>
    <row r="56" spans="1:15" ht="12.75">
      <c r="A56" s="435"/>
      <c r="B56" s="483"/>
      <c r="C56" s="456" t="s">
        <v>78</v>
      </c>
      <c r="D56" s="485"/>
      <c r="E56" s="421"/>
      <c r="F56" s="419"/>
      <c r="G56" s="526"/>
      <c r="H56" s="529"/>
      <c r="I56" s="532"/>
      <c r="K56" s="425">
        <f t="shared" si="0"/>
        <v>0</v>
      </c>
      <c r="M56" s="455">
        <f t="shared" si="1"/>
        <v>0</v>
      </c>
      <c r="N56" s="455"/>
      <c r="O56" s="455">
        <f t="shared" si="2"/>
        <v>0</v>
      </c>
    </row>
    <row r="57" spans="1:15" ht="17.25" customHeight="1">
      <c r="A57" s="447">
        <v>20</v>
      </c>
      <c r="B57" s="448" t="s">
        <v>74</v>
      </c>
      <c r="C57" s="487" t="s">
        <v>141</v>
      </c>
      <c r="D57" s="450" t="s">
        <v>172</v>
      </c>
      <c r="E57" s="99"/>
      <c r="F57" s="132">
        <v>500</v>
      </c>
      <c r="G57" s="132">
        <v>2500</v>
      </c>
      <c r="H57" s="131"/>
      <c r="I57" s="454"/>
      <c r="K57" s="425">
        <f>G57*0.01</f>
        <v>25</v>
      </c>
      <c r="M57" s="455">
        <f t="shared" si="1"/>
        <v>0</v>
      </c>
      <c r="N57" s="455"/>
      <c r="O57" s="455">
        <f t="shared" si="2"/>
        <v>0</v>
      </c>
    </row>
    <row r="58" spans="1:15" ht="12.75">
      <c r="A58" s="435"/>
      <c r="B58" s="483"/>
      <c r="C58" s="484" t="s">
        <v>192</v>
      </c>
      <c r="D58" s="485"/>
      <c r="E58" s="420"/>
      <c r="F58" s="418"/>
      <c r="G58" s="418"/>
      <c r="H58" s="415"/>
      <c r="I58" s="412"/>
      <c r="M58" s="455">
        <f t="shared" si="1"/>
        <v>0</v>
      </c>
      <c r="N58" s="455"/>
      <c r="O58" s="455">
        <f t="shared" si="2"/>
        <v>0</v>
      </c>
    </row>
    <row r="59" spans="1:15" ht="12.75">
      <c r="A59" s="435"/>
      <c r="B59" s="483"/>
      <c r="C59" s="456" t="s">
        <v>200</v>
      </c>
      <c r="D59" s="485"/>
      <c r="E59" s="421"/>
      <c r="F59" s="418"/>
      <c r="G59" s="418"/>
      <c r="H59" s="415"/>
      <c r="I59" s="412"/>
      <c r="M59" s="455">
        <f t="shared" si="1"/>
        <v>0</v>
      </c>
      <c r="N59" s="455"/>
      <c r="O59" s="455">
        <f t="shared" si="2"/>
        <v>0</v>
      </c>
    </row>
    <row r="60" spans="1:15" ht="12.75">
      <c r="A60" s="435"/>
      <c r="B60" s="483"/>
      <c r="C60" s="456" t="s">
        <v>201</v>
      </c>
      <c r="D60" s="485"/>
      <c r="E60" s="421"/>
      <c r="F60" s="418"/>
      <c r="G60" s="418"/>
      <c r="H60" s="415"/>
      <c r="I60" s="412"/>
      <c r="M60" s="455">
        <f t="shared" si="1"/>
        <v>0</v>
      </c>
      <c r="N60" s="455"/>
      <c r="O60" s="455">
        <f t="shared" si="2"/>
        <v>0</v>
      </c>
    </row>
    <row r="61" spans="1:15" ht="12.75">
      <c r="A61" s="435"/>
      <c r="B61" s="483"/>
      <c r="C61" s="456" t="s">
        <v>122</v>
      </c>
      <c r="D61" s="485"/>
      <c r="E61" s="421"/>
      <c r="F61" s="418"/>
      <c r="G61" s="418"/>
      <c r="H61" s="415"/>
      <c r="I61" s="412"/>
      <c r="M61" s="455">
        <f t="shared" si="1"/>
        <v>0</v>
      </c>
      <c r="N61" s="455"/>
      <c r="O61" s="455">
        <f t="shared" si="2"/>
        <v>0</v>
      </c>
    </row>
    <row r="62" spans="1:15" ht="12.75">
      <c r="A62" s="435"/>
      <c r="B62" s="483"/>
      <c r="C62" s="456" t="s">
        <v>232</v>
      </c>
      <c r="D62" s="485"/>
      <c r="E62" s="421"/>
      <c r="F62" s="418"/>
      <c r="G62" s="418"/>
      <c r="H62" s="415"/>
      <c r="I62" s="412"/>
      <c r="M62" s="455">
        <f t="shared" si="1"/>
        <v>0</v>
      </c>
      <c r="N62" s="455"/>
      <c r="O62" s="455">
        <f t="shared" si="2"/>
        <v>0</v>
      </c>
    </row>
    <row r="63" spans="1:15" ht="12.75">
      <c r="A63" s="435"/>
      <c r="B63" s="483"/>
      <c r="C63" s="486" t="s">
        <v>229</v>
      </c>
      <c r="D63" s="485"/>
      <c r="E63" s="421"/>
      <c r="F63" s="418"/>
      <c r="G63" s="418"/>
      <c r="H63" s="415"/>
      <c r="I63" s="412"/>
      <c r="M63" s="455">
        <f t="shared" si="1"/>
        <v>0</v>
      </c>
      <c r="N63" s="455"/>
      <c r="O63" s="455">
        <f t="shared" si="2"/>
        <v>0</v>
      </c>
    </row>
    <row r="64" spans="1:15" ht="12.75">
      <c r="A64" s="435"/>
      <c r="B64" s="483"/>
      <c r="C64" s="456" t="s">
        <v>233</v>
      </c>
      <c r="D64" s="485"/>
      <c r="E64" s="421"/>
      <c r="F64" s="418"/>
      <c r="G64" s="418"/>
      <c r="H64" s="415"/>
      <c r="I64" s="412"/>
      <c r="M64" s="455">
        <f t="shared" si="1"/>
        <v>0</v>
      </c>
      <c r="N64" s="455"/>
      <c r="O64" s="455">
        <f t="shared" si="2"/>
        <v>0</v>
      </c>
    </row>
    <row r="65" spans="1:15" ht="12.75">
      <c r="A65" s="435"/>
      <c r="B65" s="483"/>
      <c r="C65" s="456" t="s">
        <v>78</v>
      </c>
      <c r="D65" s="485"/>
      <c r="E65" s="422"/>
      <c r="F65" s="419"/>
      <c r="G65" s="419"/>
      <c r="H65" s="416"/>
      <c r="I65" s="413"/>
      <c r="M65" s="455">
        <f t="shared" si="1"/>
        <v>0</v>
      </c>
      <c r="N65" s="455"/>
      <c r="O65" s="455">
        <f t="shared" si="2"/>
        <v>0</v>
      </c>
    </row>
    <row r="66" spans="1:15" ht="12.75">
      <c r="A66" s="447">
        <v>21</v>
      </c>
      <c r="B66" s="448" t="s">
        <v>75</v>
      </c>
      <c r="C66" s="488" t="s">
        <v>141</v>
      </c>
      <c r="D66" s="450" t="s">
        <v>172</v>
      </c>
      <c r="E66" s="99"/>
      <c r="F66" s="132">
        <v>500</v>
      </c>
      <c r="G66" s="132">
        <v>2500</v>
      </c>
      <c r="H66" s="131"/>
      <c r="I66" s="454"/>
      <c r="K66" s="425">
        <f aca="true" t="shared" si="6" ref="K66:K79">G66*0.01</f>
        <v>25</v>
      </c>
      <c r="M66" s="455">
        <f t="shared" si="1"/>
        <v>0</v>
      </c>
      <c r="N66" s="455"/>
      <c r="O66" s="455">
        <f t="shared" si="2"/>
        <v>0</v>
      </c>
    </row>
    <row r="67" spans="1:15" ht="12.75">
      <c r="A67" s="435"/>
      <c r="B67" s="483"/>
      <c r="C67" s="484" t="s">
        <v>197</v>
      </c>
      <c r="D67" s="485"/>
      <c r="E67" s="420"/>
      <c r="F67" s="417"/>
      <c r="G67" s="524"/>
      <c r="H67" s="527"/>
      <c r="I67" s="530"/>
      <c r="K67" s="425">
        <f t="shared" si="6"/>
        <v>0</v>
      </c>
      <c r="M67" s="455">
        <f t="shared" si="1"/>
        <v>0</v>
      </c>
      <c r="N67" s="455"/>
      <c r="O67" s="455">
        <f t="shared" si="2"/>
        <v>0</v>
      </c>
    </row>
    <row r="68" spans="1:15" ht="12.75">
      <c r="A68" s="435"/>
      <c r="B68" s="483"/>
      <c r="C68" s="456" t="s">
        <v>200</v>
      </c>
      <c r="D68" s="485"/>
      <c r="E68" s="421"/>
      <c r="F68" s="418"/>
      <c r="G68" s="525"/>
      <c r="H68" s="528"/>
      <c r="I68" s="531"/>
      <c r="K68" s="425">
        <f t="shared" si="6"/>
        <v>0</v>
      </c>
      <c r="M68" s="455">
        <f t="shared" si="1"/>
        <v>0</v>
      </c>
      <c r="N68" s="455"/>
      <c r="O68" s="455">
        <f t="shared" si="2"/>
        <v>0</v>
      </c>
    </row>
    <row r="69" spans="1:15" ht="12.75">
      <c r="A69" s="435"/>
      <c r="B69" s="483"/>
      <c r="C69" s="456" t="s">
        <v>201</v>
      </c>
      <c r="D69" s="485"/>
      <c r="E69" s="421"/>
      <c r="F69" s="418"/>
      <c r="G69" s="525"/>
      <c r="H69" s="528"/>
      <c r="I69" s="531"/>
      <c r="K69" s="425">
        <f t="shared" si="6"/>
        <v>0</v>
      </c>
      <c r="M69" s="455">
        <f t="shared" si="1"/>
        <v>0</v>
      </c>
      <c r="N69" s="455"/>
      <c r="O69" s="455">
        <f t="shared" si="2"/>
        <v>0</v>
      </c>
    </row>
    <row r="70" spans="1:15" ht="12.75">
      <c r="A70" s="435"/>
      <c r="B70" s="483"/>
      <c r="C70" s="456" t="s">
        <v>122</v>
      </c>
      <c r="D70" s="485"/>
      <c r="E70" s="421"/>
      <c r="F70" s="418"/>
      <c r="G70" s="525"/>
      <c r="H70" s="528"/>
      <c r="I70" s="531"/>
      <c r="K70" s="425">
        <f t="shared" si="6"/>
        <v>0</v>
      </c>
      <c r="M70" s="455">
        <f t="shared" si="1"/>
        <v>0</v>
      </c>
      <c r="N70" s="455"/>
      <c r="O70" s="455">
        <f t="shared" si="2"/>
        <v>0</v>
      </c>
    </row>
    <row r="71" spans="1:15" ht="12.75">
      <c r="A71" s="435"/>
      <c r="B71" s="483"/>
      <c r="C71" s="456" t="s">
        <v>234</v>
      </c>
      <c r="D71" s="485"/>
      <c r="E71" s="421"/>
      <c r="F71" s="418"/>
      <c r="G71" s="525"/>
      <c r="H71" s="528"/>
      <c r="I71" s="531"/>
      <c r="K71" s="425">
        <f t="shared" si="6"/>
        <v>0</v>
      </c>
      <c r="M71" s="455">
        <f t="shared" si="1"/>
        <v>0</v>
      </c>
      <c r="N71" s="455"/>
      <c r="O71" s="455">
        <f t="shared" si="2"/>
        <v>0</v>
      </c>
    </row>
    <row r="72" spans="1:15" ht="12.75">
      <c r="A72" s="435"/>
      <c r="B72" s="483"/>
      <c r="C72" s="486" t="s">
        <v>229</v>
      </c>
      <c r="D72" s="485"/>
      <c r="E72" s="421"/>
      <c r="F72" s="418"/>
      <c r="G72" s="525"/>
      <c r="H72" s="528"/>
      <c r="I72" s="531"/>
      <c r="K72" s="425">
        <f t="shared" si="6"/>
        <v>0</v>
      </c>
      <c r="M72" s="455">
        <f t="shared" si="1"/>
        <v>0</v>
      </c>
      <c r="N72" s="455"/>
      <c r="O72" s="455">
        <f t="shared" si="2"/>
        <v>0</v>
      </c>
    </row>
    <row r="73" spans="1:15" ht="12.75">
      <c r="A73" s="435"/>
      <c r="B73" s="483"/>
      <c r="C73" s="456" t="s">
        <v>204</v>
      </c>
      <c r="D73" s="485"/>
      <c r="E73" s="421"/>
      <c r="F73" s="418"/>
      <c r="G73" s="525"/>
      <c r="H73" s="528"/>
      <c r="I73" s="531"/>
      <c r="K73" s="425">
        <f t="shared" si="6"/>
        <v>0</v>
      </c>
      <c r="M73" s="455">
        <f t="shared" si="1"/>
        <v>0</v>
      </c>
      <c r="N73" s="455"/>
      <c r="O73" s="455">
        <f t="shared" si="2"/>
        <v>0</v>
      </c>
    </row>
    <row r="74" spans="1:15" ht="12.75">
      <c r="A74" s="435"/>
      <c r="B74" s="483"/>
      <c r="C74" s="456" t="s">
        <v>78</v>
      </c>
      <c r="D74" s="485"/>
      <c r="E74" s="422"/>
      <c r="F74" s="419"/>
      <c r="G74" s="526"/>
      <c r="H74" s="529"/>
      <c r="I74" s="532"/>
      <c r="K74" s="425">
        <f t="shared" si="6"/>
        <v>0</v>
      </c>
      <c r="M74" s="455">
        <f t="shared" si="1"/>
        <v>0</v>
      </c>
      <c r="N74" s="455"/>
      <c r="O74" s="455">
        <f t="shared" si="2"/>
        <v>0</v>
      </c>
    </row>
    <row r="75" spans="1:15" ht="25.5">
      <c r="A75" s="447">
        <v>22</v>
      </c>
      <c r="B75" s="448" t="s">
        <v>124</v>
      </c>
      <c r="C75" s="456" t="s">
        <v>227</v>
      </c>
      <c r="D75" s="450" t="s">
        <v>11</v>
      </c>
      <c r="E75" s="99"/>
      <c r="F75" s="132">
        <v>10</v>
      </c>
      <c r="G75" s="132">
        <v>100</v>
      </c>
      <c r="H75" s="131"/>
      <c r="I75" s="454"/>
      <c r="K75" s="425">
        <f t="shared" si="6"/>
        <v>1</v>
      </c>
      <c r="M75" s="455">
        <f t="shared" si="1"/>
        <v>0</v>
      </c>
      <c r="N75" s="455"/>
      <c r="O75" s="455">
        <f t="shared" si="2"/>
        <v>0</v>
      </c>
    </row>
    <row r="76" spans="1:15" ht="38.25">
      <c r="A76" s="489">
        <v>23</v>
      </c>
      <c r="B76" s="457" t="s">
        <v>125</v>
      </c>
      <c r="C76" s="458" t="s">
        <v>2</v>
      </c>
      <c r="D76" s="459" t="s">
        <v>172</v>
      </c>
      <c r="E76" s="420"/>
      <c r="F76" s="417">
        <v>100</v>
      </c>
      <c r="G76" s="417">
        <v>500</v>
      </c>
      <c r="H76" s="414"/>
      <c r="I76" s="411"/>
      <c r="K76" s="425">
        <f t="shared" si="6"/>
        <v>5</v>
      </c>
      <c r="M76" s="455">
        <f t="shared" si="1"/>
        <v>0</v>
      </c>
      <c r="N76" s="455"/>
      <c r="O76" s="455">
        <f t="shared" si="2"/>
        <v>0</v>
      </c>
    </row>
    <row r="77" spans="1:15" ht="12.75">
      <c r="A77" s="490"/>
      <c r="B77" s="491"/>
      <c r="C77" s="492"/>
      <c r="D77" s="485"/>
      <c r="E77" s="270"/>
      <c r="F77" s="418"/>
      <c r="G77" s="418"/>
      <c r="H77" s="415"/>
      <c r="I77" s="412"/>
      <c r="M77" s="455">
        <f t="shared" si="1"/>
        <v>0</v>
      </c>
      <c r="N77" s="455"/>
      <c r="O77" s="455">
        <f t="shared" si="2"/>
        <v>0</v>
      </c>
    </row>
    <row r="78" spans="1:15" ht="12.75">
      <c r="A78" s="435"/>
      <c r="B78" s="436" t="s">
        <v>183</v>
      </c>
      <c r="C78" s="493" t="s">
        <v>3</v>
      </c>
      <c r="D78" s="494"/>
      <c r="E78" s="421"/>
      <c r="F78" s="419"/>
      <c r="G78" s="419"/>
      <c r="H78" s="416"/>
      <c r="I78" s="413"/>
      <c r="K78" s="425">
        <f t="shared" si="6"/>
        <v>0</v>
      </c>
      <c r="M78" s="455">
        <f t="shared" si="1"/>
        <v>0</v>
      </c>
      <c r="N78" s="455"/>
      <c r="O78" s="455">
        <f t="shared" si="2"/>
        <v>0</v>
      </c>
    </row>
    <row r="79" spans="1:15" ht="26.25" thickBot="1">
      <c r="A79" s="495">
        <v>24</v>
      </c>
      <c r="B79" s="496" t="s">
        <v>184</v>
      </c>
      <c r="C79" s="497" t="s">
        <v>57</v>
      </c>
      <c r="D79" s="498" t="s">
        <v>174</v>
      </c>
      <c r="E79" s="499"/>
      <c r="F79" s="141">
        <v>100</v>
      </c>
      <c r="G79" s="141">
        <v>500</v>
      </c>
      <c r="H79" s="239"/>
      <c r="I79" s="218"/>
      <c r="K79" s="425">
        <f t="shared" si="6"/>
        <v>5</v>
      </c>
      <c r="M79" s="455">
        <f t="shared" si="1"/>
        <v>0</v>
      </c>
      <c r="N79" s="455"/>
      <c r="O79" s="455">
        <f t="shared" si="2"/>
        <v>0</v>
      </c>
    </row>
    <row r="80" spans="1:17" s="97" customFormat="1" ht="26.25" customHeight="1" thickBot="1" thickTop="1">
      <c r="A80" s="195"/>
      <c r="B80" s="533" t="s">
        <v>162</v>
      </c>
      <c r="C80" s="533"/>
      <c r="D80" s="196"/>
      <c r="E80" s="196"/>
      <c r="F80" s="240"/>
      <c r="G80" s="196"/>
      <c r="H80" s="234"/>
      <c r="I80" s="219"/>
      <c r="M80" s="275">
        <f>SUM(M16:M79)</f>
        <v>0</v>
      </c>
      <c r="N80" s="276"/>
      <c r="O80" s="275">
        <f>SUM(O16:O79)</f>
        <v>0</v>
      </c>
      <c r="P80" s="276"/>
      <c r="Q80" s="276"/>
    </row>
    <row r="81" s="96" customFormat="1" ht="13.5" thickTop="1">
      <c r="G81" s="97"/>
    </row>
    <row r="82" s="96" customFormat="1" ht="12.75">
      <c r="G82" s="97"/>
    </row>
    <row r="83" spans="1:7" s="96" customFormat="1" ht="15.75">
      <c r="A83" s="268"/>
      <c r="B83" s="101"/>
      <c r="D83" s="100"/>
      <c r="G83" s="97"/>
    </row>
    <row r="84" spans="1:9" s="96" customFormat="1" ht="15.75">
      <c r="A84" s="268"/>
      <c r="B84" s="101"/>
      <c r="D84" s="100"/>
      <c r="G84" s="276" t="s">
        <v>251</v>
      </c>
      <c r="H84" s="101"/>
      <c r="I84" s="101"/>
    </row>
    <row r="85" spans="1:9" s="96" customFormat="1" ht="15.75">
      <c r="A85" s="101"/>
      <c r="B85" s="101"/>
      <c r="C85" s="101"/>
      <c r="G85" s="101"/>
      <c r="H85" s="101"/>
      <c r="I85" s="101"/>
    </row>
    <row r="86" s="96" customFormat="1" ht="12.75">
      <c r="G86" s="97"/>
    </row>
    <row r="87" spans="1:7" s="96" customFormat="1" ht="15.75">
      <c r="A87" s="268"/>
      <c r="B87" s="268"/>
      <c r="C87" s="356"/>
      <c r="F87" s="356"/>
      <c r="G87" s="97"/>
    </row>
    <row r="88" spans="1:7" s="96" customFormat="1" ht="15.75">
      <c r="A88" s="268"/>
      <c r="B88" s="268"/>
      <c r="C88" s="356"/>
      <c r="F88" s="356"/>
      <c r="G88" s="97"/>
    </row>
    <row r="89" s="96" customFormat="1" ht="12.75">
      <c r="G89" s="97"/>
    </row>
    <row r="90" s="96" customFormat="1" ht="12.75">
      <c r="G90" s="97"/>
    </row>
    <row r="91" s="96" customFormat="1" ht="12.75">
      <c r="G91" s="97"/>
    </row>
    <row r="92" s="96" customFormat="1" ht="12.75">
      <c r="G92" s="97"/>
    </row>
  </sheetData>
  <sheetProtection/>
  <mergeCells count="20">
    <mergeCell ref="A5:I5"/>
    <mergeCell ref="A6:I6"/>
    <mergeCell ref="A7:I7"/>
    <mergeCell ref="A9:A11"/>
    <mergeCell ref="B9:B11"/>
    <mergeCell ref="C9:C11"/>
    <mergeCell ref="D9:D11"/>
    <mergeCell ref="E9:E11"/>
    <mergeCell ref="F9:G10"/>
    <mergeCell ref="H9:I10"/>
    <mergeCell ref="G67:G74"/>
    <mergeCell ref="H67:H74"/>
    <mergeCell ref="I67:I74"/>
    <mergeCell ref="B80:C80"/>
    <mergeCell ref="G36:G42"/>
    <mergeCell ref="H36:H42"/>
    <mergeCell ref="I36:I42"/>
    <mergeCell ref="G50:G56"/>
    <mergeCell ref="H50:H56"/>
    <mergeCell ref="I50:I56"/>
  </mergeCells>
  <printOptions/>
  <pageMargins left="0" right="0" top="0.35433070866141736" bottom="0.35433070866141736" header="0" footer="0"/>
  <pageSetup fitToHeight="0" horizontalDpi="600" verticalDpi="600" orientation="landscape" paperSize="9" scale="90" r:id="rId3"/>
  <rowBreaks count="1" manualBreakCount="1">
    <brk id="45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3">
      <selection activeCell="A7" sqref="A7:I7"/>
    </sheetView>
  </sheetViews>
  <sheetFormatPr defaultColWidth="9.140625" defaultRowHeight="12.75"/>
  <cols>
    <col min="1" max="1" width="9.140625" style="96" customWidth="1"/>
    <col min="2" max="2" width="11.8515625" style="96" customWidth="1"/>
    <col min="3" max="3" width="66.8515625" style="96" customWidth="1"/>
    <col min="4" max="4" width="9.140625" style="96" customWidth="1"/>
    <col min="5" max="5" width="12.7109375" style="96" customWidth="1"/>
    <col min="6" max="6" width="11.28125" style="96" customWidth="1"/>
    <col min="7" max="7" width="10.140625" style="97" bestFit="1" customWidth="1"/>
    <col min="8" max="8" width="15.28125" style="96" customWidth="1"/>
    <col min="9" max="9" width="15.00390625" style="96" customWidth="1"/>
    <col min="10" max="10" width="9.140625" style="96" customWidth="1"/>
    <col min="11" max="12" width="0" style="96" hidden="1" customWidth="1"/>
    <col min="13" max="13" width="10.7109375" style="96" hidden="1" customWidth="1"/>
    <col min="14" max="14" width="0" style="96" hidden="1" customWidth="1"/>
    <col min="15" max="15" width="13.140625" style="96" hidden="1" customWidth="1"/>
    <col min="16" max="16" width="0" style="96" hidden="1" customWidth="1"/>
    <col min="17" max="16384" width="9.140625" style="96" customWidth="1"/>
  </cols>
  <sheetData>
    <row r="1" spans="1:8" ht="15.75">
      <c r="A1" s="122" t="s">
        <v>250</v>
      </c>
      <c r="B1" s="123"/>
      <c r="C1" s="124"/>
      <c r="H1" s="277" t="s">
        <v>254</v>
      </c>
    </row>
    <row r="2" spans="1:8" ht="15">
      <c r="A2" s="508" t="s">
        <v>253</v>
      </c>
      <c r="B2" s="123"/>
      <c r="C2" s="124"/>
      <c r="H2" s="96" t="s">
        <v>246</v>
      </c>
    </row>
    <row r="3" spans="1:2" ht="12.75">
      <c r="A3" s="94"/>
      <c r="B3" s="95"/>
    </row>
    <row r="4" spans="1:2" ht="12.75">
      <c r="A4" s="94"/>
      <c r="B4" s="95"/>
    </row>
    <row r="5" spans="1:9" ht="12.75" customHeight="1">
      <c r="A5" s="509" t="s">
        <v>170</v>
      </c>
      <c r="B5" s="509"/>
      <c r="C5" s="509"/>
      <c r="D5" s="509"/>
      <c r="E5" s="509"/>
      <c r="F5" s="509"/>
      <c r="G5" s="509"/>
      <c r="H5" s="509"/>
      <c r="I5" s="509"/>
    </row>
    <row r="6" spans="1:9" ht="17.25" customHeight="1">
      <c r="A6" s="509" t="s">
        <v>171</v>
      </c>
      <c r="B6" s="509"/>
      <c r="C6" s="509"/>
      <c r="D6" s="509"/>
      <c r="E6" s="509"/>
      <c r="F6" s="509"/>
      <c r="G6" s="509"/>
      <c r="H6" s="509"/>
      <c r="I6" s="509"/>
    </row>
    <row r="7" spans="1:9" ht="12.75" customHeight="1">
      <c r="A7" s="510" t="s">
        <v>244</v>
      </c>
      <c r="B7" s="510"/>
      <c r="C7" s="510"/>
      <c r="D7" s="510"/>
      <c r="E7" s="510"/>
      <c r="F7" s="510"/>
      <c r="G7" s="510"/>
      <c r="H7" s="510"/>
      <c r="I7" s="510"/>
    </row>
    <row r="8" ht="12.75">
      <c r="A8" s="98"/>
    </row>
    <row r="9" spans="1:9" ht="13.5" customHeight="1">
      <c r="A9" s="555" t="s">
        <v>0</v>
      </c>
      <c r="B9" s="555" t="s">
        <v>4</v>
      </c>
      <c r="C9" s="555" t="s">
        <v>21</v>
      </c>
      <c r="D9" s="555" t="s">
        <v>5</v>
      </c>
      <c r="E9" s="555" t="s">
        <v>169</v>
      </c>
      <c r="F9" s="555" t="s">
        <v>179</v>
      </c>
      <c r="G9" s="555"/>
      <c r="H9" s="555" t="s">
        <v>181</v>
      </c>
      <c r="I9" s="555"/>
    </row>
    <row r="10" spans="1:9" ht="18" customHeight="1">
      <c r="A10" s="555"/>
      <c r="B10" s="555"/>
      <c r="C10" s="555"/>
      <c r="D10" s="555"/>
      <c r="E10" s="555"/>
      <c r="F10" s="555"/>
      <c r="G10" s="555"/>
      <c r="H10" s="555"/>
      <c r="I10" s="555"/>
    </row>
    <row r="11" spans="1:9" ht="30.75" customHeight="1">
      <c r="A11" s="555"/>
      <c r="B11" s="555"/>
      <c r="C11" s="555"/>
      <c r="D11" s="555"/>
      <c r="E11" s="555"/>
      <c r="F11" s="374" t="s">
        <v>177</v>
      </c>
      <c r="G11" s="374" t="s">
        <v>178</v>
      </c>
      <c r="H11" s="374" t="s">
        <v>180</v>
      </c>
      <c r="I11" s="374" t="s">
        <v>178</v>
      </c>
    </row>
    <row r="12" spans="1:9" ht="12.75">
      <c r="A12" s="375">
        <v>0</v>
      </c>
      <c r="B12" s="376">
        <v>1</v>
      </c>
      <c r="C12" s="376">
        <v>2</v>
      </c>
      <c r="D12" s="376">
        <v>3</v>
      </c>
      <c r="E12" s="377">
        <v>4</v>
      </c>
      <c r="F12" s="377">
        <v>5</v>
      </c>
      <c r="G12" s="377">
        <v>6</v>
      </c>
      <c r="H12" s="377" t="s">
        <v>92</v>
      </c>
      <c r="I12" s="377" t="s">
        <v>93</v>
      </c>
    </row>
    <row r="13" spans="1:9" ht="12.75">
      <c r="A13" s="378"/>
      <c r="B13" s="379">
        <v>101</v>
      </c>
      <c r="C13" s="380" t="s">
        <v>6</v>
      </c>
      <c r="D13" s="380"/>
      <c r="E13" s="381"/>
      <c r="F13" s="381"/>
      <c r="G13" s="382"/>
      <c r="H13" s="383"/>
      <c r="I13" s="381"/>
    </row>
    <row r="14" spans="1:9" ht="12.75">
      <c r="A14" s="378"/>
      <c r="B14" s="384" t="s">
        <v>7</v>
      </c>
      <c r="C14" s="385" t="s">
        <v>8</v>
      </c>
      <c r="D14" s="386"/>
      <c r="E14" s="387"/>
      <c r="F14" s="388"/>
      <c r="G14" s="388"/>
      <c r="H14" s="389"/>
      <c r="I14" s="389"/>
    </row>
    <row r="15" spans="1:9" ht="12.75">
      <c r="A15" s="378"/>
      <c r="B15" s="379" t="s">
        <v>9</v>
      </c>
      <c r="C15" s="380" t="s">
        <v>10</v>
      </c>
      <c r="D15" s="4"/>
      <c r="E15" s="381"/>
      <c r="F15" s="382"/>
      <c r="G15" s="382"/>
      <c r="H15" s="383"/>
      <c r="I15" s="383"/>
    </row>
    <row r="16" spans="1:15" ht="25.5">
      <c r="A16" s="375">
        <v>1</v>
      </c>
      <c r="B16" s="390" t="s">
        <v>25</v>
      </c>
      <c r="C16" s="30" t="s">
        <v>205</v>
      </c>
      <c r="D16" s="357" t="s">
        <v>172</v>
      </c>
      <c r="E16" s="391"/>
      <c r="F16" s="392">
        <v>50000</v>
      </c>
      <c r="G16" s="392">
        <v>200000</v>
      </c>
      <c r="H16" s="393"/>
      <c r="I16" s="393"/>
      <c r="K16" s="96">
        <f>G16*0.01</f>
        <v>2000</v>
      </c>
      <c r="M16" s="266">
        <f>E16*F16</f>
        <v>0</v>
      </c>
      <c r="N16" s="266"/>
      <c r="O16" s="266">
        <f>E16*G16</f>
        <v>0</v>
      </c>
    </row>
    <row r="17" spans="1:15" ht="12.75">
      <c r="A17" s="375">
        <v>2</v>
      </c>
      <c r="B17" s="390" t="s">
        <v>33</v>
      </c>
      <c r="C17" s="390" t="s">
        <v>235</v>
      </c>
      <c r="D17" s="357" t="s">
        <v>173</v>
      </c>
      <c r="E17" s="373"/>
      <c r="F17" s="399">
        <v>25000</v>
      </c>
      <c r="G17" s="399">
        <v>62000</v>
      </c>
      <c r="H17" s="400"/>
      <c r="I17" s="393"/>
      <c r="K17" s="96">
        <f>G17*0.01</f>
        <v>620</v>
      </c>
      <c r="M17" s="266">
        <f aca="true" t="shared" si="0" ref="M17:M29">E17*F17</f>
        <v>0</v>
      </c>
      <c r="N17" s="266"/>
      <c r="O17" s="266">
        <f aca="true" t="shared" si="1" ref="O17:O29">E17*G17</f>
        <v>0</v>
      </c>
    </row>
    <row r="18" spans="1:15" ht="12.75">
      <c r="A18" s="394"/>
      <c r="B18" s="384" t="s">
        <v>12</v>
      </c>
      <c r="C18" s="395" t="s">
        <v>13</v>
      </c>
      <c r="D18" s="357"/>
      <c r="E18" s="373"/>
      <c r="F18" s="399"/>
      <c r="G18" s="399"/>
      <c r="H18" s="400"/>
      <c r="I18" s="400"/>
      <c r="M18" s="266">
        <f t="shared" si="0"/>
        <v>0</v>
      </c>
      <c r="N18" s="266"/>
      <c r="O18" s="266">
        <f t="shared" si="1"/>
        <v>0</v>
      </c>
    </row>
    <row r="19" spans="1:15" ht="12.75">
      <c r="A19" s="375">
        <v>3</v>
      </c>
      <c r="B19" s="390" t="s">
        <v>35</v>
      </c>
      <c r="C19" s="396" t="s">
        <v>86</v>
      </c>
      <c r="D19" s="357" t="s">
        <v>172</v>
      </c>
      <c r="E19" s="373"/>
      <c r="F19" s="399">
        <v>4000</v>
      </c>
      <c r="G19" s="399">
        <v>12000</v>
      </c>
      <c r="H19" s="400"/>
      <c r="I19" s="400"/>
      <c r="K19" s="96">
        <f>G19*0.01</f>
        <v>120</v>
      </c>
      <c r="M19" s="266">
        <f t="shared" si="0"/>
        <v>0</v>
      </c>
      <c r="N19" s="266"/>
      <c r="O19" s="266">
        <f t="shared" si="1"/>
        <v>0</v>
      </c>
    </row>
    <row r="20" spans="1:15" ht="12.75">
      <c r="A20" s="375">
        <v>4</v>
      </c>
      <c r="B20" s="390" t="s">
        <v>37</v>
      </c>
      <c r="C20" s="390" t="s">
        <v>56</v>
      </c>
      <c r="D20" s="357" t="s">
        <v>173</v>
      </c>
      <c r="E20" s="373"/>
      <c r="F20" s="399">
        <v>4000</v>
      </c>
      <c r="G20" s="399">
        <v>12000</v>
      </c>
      <c r="H20" s="400"/>
      <c r="I20" s="400"/>
      <c r="K20" s="96">
        <f>G20*0.01</f>
        <v>120</v>
      </c>
      <c r="M20" s="266">
        <f t="shared" si="0"/>
        <v>0</v>
      </c>
      <c r="N20" s="266"/>
      <c r="O20" s="266">
        <f t="shared" si="1"/>
        <v>0</v>
      </c>
    </row>
    <row r="21" spans="1:15" ht="12.75">
      <c r="A21" s="378"/>
      <c r="B21" s="379" t="s">
        <v>67</v>
      </c>
      <c r="C21" s="380" t="s">
        <v>19</v>
      </c>
      <c r="D21" s="357"/>
      <c r="E21" s="373"/>
      <c r="F21" s="400"/>
      <c r="G21" s="400"/>
      <c r="H21" s="400"/>
      <c r="I21" s="400"/>
      <c r="M21" s="266">
        <f t="shared" si="0"/>
        <v>0</v>
      </c>
      <c r="N21" s="266"/>
      <c r="O21" s="266">
        <f t="shared" si="1"/>
        <v>0</v>
      </c>
    </row>
    <row r="22" spans="1:15" s="97" customFormat="1" ht="12.75">
      <c r="A22" s="397">
        <v>5</v>
      </c>
      <c r="B22" s="368" t="s">
        <v>51</v>
      </c>
      <c r="C22" s="398" t="s">
        <v>131</v>
      </c>
      <c r="D22" s="369" t="s">
        <v>172</v>
      </c>
      <c r="E22" s="373"/>
      <c r="F22" s="399">
        <v>2000</v>
      </c>
      <c r="G22" s="399">
        <v>7000</v>
      </c>
      <c r="H22" s="400"/>
      <c r="I22" s="400"/>
      <c r="K22" s="96">
        <f>G22*0.01</f>
        <v>70</v>
      </c>
      <c r="M22" s="266">
        <f t="shared" si="0"/>
        <v>0</v>
      </c>
      <c r="N22" s="266"/>
      <c r="O22" s="266">
        <f t="shared" si="1"/>
        <v>0</v>
      </c>
    </row>
    <row r="23" spans="1:15" s="97" customFormat="1" ht="12.75">
      <c r="A23" s="366"/>
      <c r="B23" s="367"/>
      <c r="C23" s="368" t="s">
        <v>236</v>
      </c>
      <c r="D23" s="369"/>
      <c r="E23" s="557"/>
      <c r="F23" s="400"/>
      <c r="G23" s="558"/>
      <c r="H23" s="559"/>
      <c r="I23" s="559"/>
      <c r="M23" s="266">
        <f t="shared" si="0"/>
        <v>0</v>
      </c>
      <c r="N23" s="266"/>
      <c r="O23" s="266">
        <f t="shared" si="1"/>
        <v>0</v>
      </c>
    </row>
    <row r="24" spans="1:15" s="97" customFormat="1" ht="12.75">
      <c r="A24" s="366"/>
      <c r="B24" s="367"/>
      <c r="C24" s="368" t="s">
        <v>200</v>
      </c>
      <c r="D24" s="369"/>
      <c r="E24" s="557"/>
      <c r="F24" s="400"/>
      <c r="G24" s="558"/>
      <c r="H24" s="559"/>
      <c r="I24" s="559"/>
      <c r="M24" s="266">
        <f t="shared" si="0"/>
        <v>0</v>
      </c>
      <c r="N24" s="266"/>
      <c r="O24" s="266">
        <f t="shared" si="1"/>
        <v>0</v>
      </c>
    </row>
    <row r="25" spans="1:15" s="97" customFormat="1" ht="12.75">
      <c r="A25" s="366"/>
      <c r="B25" s="367"/>
      <c r="C25" s="368" t="s">
        <v>79</v>
      </c>
      <c r="D25" s="369"/>
      <c r="E25" s="557"/>
      <c r="F25" s="400"/>
      <c r="G25" s="558"/>
      <c r="H25" s="559"/>
      <c r="I25" s="559"/>
      <c r="M25" s="266">
        <f t="shared" si="0"/>
        <v>0</v>
      </c>
      <c r="N25" s="266"/>
      <c r="O25" s="266">
        <f t="shared" si="1"/>
        <v>0</v>
      </c>
    </row>
    <row r="26" spans="1:15" s="97" customFormat="1" ht="12.75">
      <c r="A26" s="366"/>
      <c r="B26" s="367"/>
      <c r="C26" s="368" t="s">
        <v>194</v>
      </c>
      <c r="D26" s="369"/>
      <c r="E26" s="557"/>
      <c r="F26" s="400"/>
      <c r="G26" s="558"/>
      <c r="H26" s="559"/>
      <c r="I26" s="559"/>
      <c r="M26" s="266">
        <f t="shared" si="0"/>
        <v>0</v>
      </c>
      <c r="N26" s="266"/>
      <c r="O26" s="266">
        <f t="shared" si="1"/>
        <v>0</v>
      </c>
    </row>
    <row r="27" spans="1:15" s="97" customFormat="1" ht="12.75">
      <c r="A27" s="366"/>
      <c r="B27" s="367"/>
      <c r="C27" s="368" t="s">
        <v>237</v>
      </c>
      <c r="D27" s="369"/>
      <c r="E27" s="557"/>
      <c r="F27" s="400"/>
      <c r="G27" s="558"/>
      <c r="H27" s="559"/>
      <c r="I27" s="559"/>
      <c r="M27" s="266">
        <f t="shared" si="0"/>
        <v>0</v>
      </c>
      <c r="N27" s="266"/>
      <c r="O27" s="266">
        <f t="shared" si="1"/>
        <v>0</v>
      </c>
    </row>
    <row r="28" spans="1:15" s="97" customFormat="1" ht="12.75">
      <c r="A28" s="366"/>
      <c r="B28" s="367"/>
      <c r="C28" s="401" t="s">
        <v>238</v>
      </c>
      <c r="D28" s="369"/>
      <c r="E28" s="557"/>
      <c r="F28" s="400"/>
      <c r="G28" s="558"/>
      <c r="H28" s="559"/>
      <c r="I28" s="559"/>
      <c r="M28" s="266">
        <f t="shared" si="0"/>
        <v>0</v>
      </c>
      <c r="N28" s="266"/>
      <c r="O28" s="266">
        <f t="shared" si="1"/>
        <v>0</v>
      </c>
    </row>
    <row r="29" spans="1:15" s="97" customFormat="1" ht="12.75">
      <c r="A29" s="366"/>
      <c r="B29" s="367"/>
      <c r="C29" s="368" t="s">
        <v>78</v>
      </c>
      <c r="D29" s="369"/>
      <c r="E29" s="557"/>
      <c r="F29" s="400"/>
      <c r="G29" s="558"/>
      <c r="H29" s="559"/>
      <c r="I29" s="559"/>
      <c r="M29" s="266">
        <f t="shared" si="0"/>
        <v>0</v>
      </c>
      <c r="N29" s="266"/>
      <c r="O29" s="266">
        <f t="shared" si="1"/>
        <v>0</v>
      </c>
    </row>
    <row r="30" spans="1:15" s="97" customFormat="1" ht="12.75">
      <c r="A30" s="27">
        <v>11</v>
      </c>
      <c r="B30" s="30" t="s">
        <v>74</v>
      </c>
      <c r="C30" s="370" t="s">
        <v>141</v>
      </c>
      <c r="D30" s="357" t="s">
        <v>172</v>
      </c>
      <c r="E30" s="403"/>
      <c r="F30" s="371">
        <v>2000</v>
      </c>
      <c r="G30" s="372">
        <v>6000</v>
      </c>
      <c r="H30" s="400"/>
      <c r="I30" s="400"/>
      <c r="M30" s="266"/>
      <c r="N30" s="266"/>
      <c r="O30" s="266"/>
    </row>
    <row r="31" spans="1:15" s="97" customFormat="1" ht="12.75">
      <c r="A31" s="9"/>
      <c r="B31" s="402"/>
      <c r="C31" s="30" t="s">
        <v>192</v>
      </c>
      <c r="D31" s="409"/>
      <c r="E31" s="560"/>
      <c r="F31" s="410"/>
      <c r="G31" s="561"/>
      <c r="H31" s="557"/>
      <c r="I31" s="557"/>
      <c r="M31" s="266"/>
      <c r="N31" s="266"/>
      <c r="O31" s="266"/>
    </row>
    <row r="32" spans="1:15" s="97" customFormat="1" ht="12.75">
      <c r="A32" s="9"/>
      <c r="B32" s="402"/>
      <c r="C32" s="30" t="s">
        <v>200</v>
      </c>
      <c r="D32" s="409"/>
      <c r="E32" s="560"/>
      <c r="F32" s="410"/>
      <c r="G32" s="561"/>
      <c r="H32" s="557"/>
      <c r="I32" s="557"/>
      <c r="M32" s="266"/>
      <c r="N32" s="266"/>
      <c r="O32" s="266"/>
    </row>
    <row r="33" spans="1:15" s="97" customFormat="1" ht="12.75">
      <c r="A33" s="9"/>
      <c r="B33" s="402"/>
      <c r="C33" s="30" t="s">
        <v>201</v>
      </c>
      <c r="D33" s="409"/>
      <c r="E33" s="560"/>
      <c r="F33" s="410"/>
      <c r="G33" s="561"/>
      <c r="H33" s="557"/>
      <c r="I33" s="557"/>
      <c r="M33" s="266"/>
      <c r="N33" s="266"/>
      <c r="O33" s="266"/>
    </row>
    <row r="34" spans="1:15" s="97" customFormat="1" ht="12.75">
      <c r="A34" s="9"/>
      <c r="B34" s="402"/>
      <c r="C34" s="30" t="s">
        <v>122</v>
      </c>
      <c r="D34" s="409"/>
      <c r="E34" s="560"/>
      <c r="F34" s="410"/>
      <c r="G34" s="561"/>
      <c r="H34" s="557"/>
      <c r="I34" s="557"/>
      <c r="M34" s="266"/>
      <c r="N34" s="266"/>
      <c r="O34" s="266"/>
    </row>
    <row r="35" spans="1:15" s="97" customFormat="1" ht="12.75">
      <c r="A35" s="9"/>
      <c r="B35" s="402"/>
      <c r="C35" s="30" t="s">
        <v>202</v>
      </c>
      <c r="D35" s="409"/>
      <c r="E35" s="560"/>
      <c r="F35" s="410"/>
      <c r="G35" s="561"/>
      <c r="H35" s="557"/>
      <c r="I35" s="557"/>
      <c r="M35" s="266"/>
      <c r="N35" s="266"/>
      <c r="O35" s="266"/>
    </row>
    <row r="36" spans="1:15" s="97" customFormat="1" ht="12.75">
      <c r="A36" s="9"/>
      <c r="B36" s="402"/>
      <c r="C36" s="404" t="s">
        <v>203</v>
      </c>
      <c r="D36" s="409"/>
      <c r="E36" s="560"/>
      <c r="F36" s="410"/>
      <c r="G36" s="561"/>
      <c r="H36" s="557"/>
      <c r="I36" s="557"/>
      <c r="M36" s="266"/>
      <c r="N36" s="266"/>
      <c r="O36" s="266"/>
    </row>
    <row r="37" spans="1:15" s="97" customFormat="1" ht="12.75">
      <c r="A37" s="9"/>
      <c r="B37" s="402"/>
      <c r="C37" s="30" t="s">
        <v>204</v>
      </c>
      <c r="D37" s="409"/>
      <c r="E37" s="560"/>
      <c r="F37" s="410"/>
      <c r="G37" s="561"/>
      <c r="H37" s="557"/>
      <c r="I37" s="557"/>
      <c r="M37" s="266"/>
      <c r="N37" s="266"/>
      <c r="O37" s="266"/>
    </row>
    <row r="38" spans="1:15" s="97" customFormat="1" ht="12.75">
      <c r="A38" s="9"/>
      <c r="B38" s="402"/>
      <c r="C38" s="30" t="s">
        <v>78</v>
      </c>
      <c r="D38" s="409"/>
      <c r="E38" s="560"/>
      <c r="F38" s="410"/>
      <c r="G38" s="561"/>
      <c r="H38" s="557"/>
      <c r="I38" s="557"/>
      <c r="M38" s="266"/>
      <c r="N38" s="266"/>
      <c r="O38" s="266"/>
    </row>
    <row r="39" spans="1:15" s="97" customFormat="1" ht="26.25" customHeight="1">
      <c r="A39" s="405"/>
      <c r="B39" s="556" t="s">
        <v>162</v>
      </c>
      <c r="C39" s="556"/>
      <c r="D39" s="406"/>
      <c r="E39" s="406"/>
      <c r="F39" s="407"/>
      <c r="G39" s="406"/>
      <c r="H39" s="408"/>
      <c r="I39" s="408"/>
      <c r="M39" s="267">
        <f>SUM(M16:M29)</f>
        <v>0</v>
      </c>
      <c r="O39" s="267">
        <f>SUM(O16:O29)</f>
        <v>0</v>
      </c>
    </row>
    <row r="42" spans="1:4" ht="15.75">
      <c r="A42" s="268"/>
      <c r="B42" s="101"/>
      <c r="D42" s="100"/>
    </row>
    <row r="43" spans="1:9" ht="15.75">
      <c r="A43" s="268"/>
      <c r="B43" s="101"/>
      <c r="D43" s="100"/>
      <c r="G43" s="276" t="s">
        <v>251</v>
      </c>
      <c r="H43" s="101"/>
      <c r="I43" s="101"/>
    </row>
    <row r="44" spans="1:9" ht="15.75">
      <c r="A44" s="101"/>
      <c r="B44" s="101"/>
      <c r="C44" s="101"/>
      <c r="G44" s="101"/>
      <c r="H44" s="101"/>
      <c r="I44" s="101"/>
    </row>
    <row r="46" spans="1:6" ht="15.75">
      <c r="A46" s="268"/>
      <c r="B46" s="268"/>
      <c r="C46" s="356"/>
      <c r="F46" s="356"/>
    </row>
    <row r="47" spans="1:6" ht="15.75">
      <c r="A47" s="268"/>
      <c r="B47" s="268"/>
      <c r="C47" s="356"/>
      <c r="F47" s="356"/>
    </row>
  </sheetData>
  <sheetProtection/>
  <mergeCells count="19">
    <mergeCell ref="B39:C39"/>
    <mergeCell ref="E23:E29"/>
    <mergeCell ref="G23:G29"/>
    <mergeCell ref="H23:H29"/>
    <mergeCell ref="I23:I29"/>
    <mergeCell ref="E31:E38"/>
    <mergeCell ref="G31:G38"/>
    <mergeCell ref="H31:H38"/>
    <mergeCell ref="I31:I38"/>
    <mergeCell ref="A5:I5"/>
    <mergeCell ref="A6:I6"/>
    <mergeCell ref="A7:I7"/>
    <mergeCell ref="A9:A11"/>
    <mergeCell ref="B9:B11"/>
    <mergeCell ref="C9:C11"/>
    <mergeCell ref="D9:D11"/>
    <mergeCell ref="E9:E11"/>
    <mergeCell ref="F9:G10"/>
    <mergeCell ref="H9:I10"/>
  </mergeCells>
  <printOptions horizontalCentered="1" verticalCentered="1"/>
  <pageMargins left="0" right="0" top="0.35433070866141736" bottom="0.35433070866141736" header="0" footer="0"/>
  <pageSetup fitToHeight="0" horizontalDpi="600" verticalDpi="600" orientation="landscape" paperSize="9" scale="8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31">
      <selection activeCell="S35" sqref="S35"/>
    </sheetView>
  </sheetViews>
  <sheetFormatPr defaultColWidth="9.140625" defaultRowHeight="12.75"/>
  <cols>
    <col min="1" max="1" width="9.140625" style="96" customWidth="1"/>
    <col min="2" max="2" width="11.8515625" style="96" customWidth="1"/>
    <col min="3" max="3" width="66.8515625" style="96" customWidth="1"/>
    <col min="4" max="4" width="9.140625" style="96" customWidth="1"/>
    <col min="5" max="5" width="12.7109375" style="96" customWidth="1"/>
    <col min="6" max="6" width="11.28125" style="96" customWidth="1"/>
    <col min="7" max="7" width="10.140625" style="97" bestFit="1" customWidth="1"/>
    <col min="8" max="8" width="14.7109375" style="96" customWidth="1"/>
    <col min="9" max="9" width="15.57421875" style="96" customWidth="1"/>
    <col min="10" max="10" width="9.140625" style="96" customWidth="1"/>
    <col min="11" max="12" width="0" style="96" hidden="1" customWidth="1"/>
    <col min="13" max="13" width="10.140625" style="96" hidden="1" customWidth="1"/>
    <col min="14" max="14" width="0" style="96" hidden="1" customWidth="1"/>
    <col min="15" max="15" width="12.7109375" style="96" hidden="1" customWidth="1"/>
    <col min="16" max="16384" width="9.140625" style="96" customWidth="1"/>
  </cols>
  <sheetData>
    <row r="1" spans="1:8" ht="15.75">
      <c r="A1" s="122" t="s">
        <v>250</v>
      </c>
      <c r="B1" s="123"/>
      <c r="C1" s="124"/>
      <c r="H1" s="277" t="s">
        <v>254</v>
      </c>
    </row>
    <row r="2" spans="1:8" ht="15">
      <c r="A2" s="508" t="s">
        <v>253</v>
      </c>
      <c r="B2" s="123"/>
      <c r="C2" s="124"/>
      <c r="H2" s="96" t="s">
        <v>247</v>
      </c>
    </row>
    <row r="3" spans="1:2" ht="12.75">
      <c r="A3" s="94"/>
      <c r="B3" s="95"/>
    </row>
    <row r="4" spans="1:2" ht="12.75">
      <c r="A4" s="94"/>
      <c r="B4" s="95"/>
    </row>
    <row r="5" spans="1:9" ht="12.75" customHeight="1">
      <c r="A5" s="509" t="s">
        <v>170</v>
      </c>
      <c r="B5" s="509"/>
      <c r="C5" s="509"/>
      <c r="D5" s="509"/>
      <c r="E5" s="509"/>
      <c r="F5" s="509"/>
      <c r="G5" s="509"/>
      <c r="H5" s="509"/>
      <c r="I5" s="509"/>
    </row>
    <row r="6" spans="1:9" ht="17.25" customHeight="1">
      <c r="A6" s="509" t="s">
        <v>171</v>
      </c>
      <c r="B6" s="509"/>
      <c r="C6" s="509"/>
      <c r="D6" s="509"/>
      <c r="E6" s="509"/>
      <c r="F6" s="509"/>
      <c r="G6" s="509"/>
      <c r="H6" s="509"/>
      <c r="I6" s="509"/>
    </row>
    <row r="7" spans="1:9" ht="12.75" customHeight="1">
      <c r="A7" s="510" t="s">
        <v>244</v>
      </c>
      <c r="B7" s="510"/>
      <c r="C7" s="510"/>
      <c r="D7" s="510"/>
      <c r="E7" s="510"/>
      <c r="F7" s="510"/>
      <c r="G7" s="510"/>
      <c r="H7" s="510"/>
      <c r="I7" s="510"/>
    </row>
    <row r="8" ht="13.5" thickBot="1">
      <c r="A8" s="98"/>
    </row>
    <row r="9" spans="1:9" ht="13.5" customHeight="1" thickTop="1">
      <c r="A9" s="562" t="s">
        <v>0</v>
      </c>
      <c r="B9" s="565" t="s">
        <v>4</v>
      </c>
      <c r="C9" s="568" t="s">
        <v>21</v>
      </c>
      <c r="D9" s="571" t="s">
        <v>5</v>
      </c>
      <c r="E9" s="573" t="s">
        <v>169</v>
      </c>
      <c r="F9" s="575" t="s">
        <v>179</v>
      </c>
      <c r="G9" s="576"/>
      <c r="H9" s="575" t="s">
        <v>181</v>
      </c>
      <c r="I9" s="579"/>
    </row>
    <row r="10" spans="1:9" ht="18" customHeight="1" thickBot="1">
      <c r="A10" s="563"/>
      <c r="B10" s="566"/>
      <c r="C10" s="569"/>
      <c r="D10" s="572"/>
      <c r="E10" s="574"/>
      <c r="F10" s="577"/>
      <c r="G10" s="578"/>
      <c r="H10" s="580"/>
      <c r="I10" s="581"/>
    </row>
    <row r="11" spans="1:9" ht="30.75" customHeight="1">
      <c r="A11" s="564"/>
      <c r="B11" s="567"/>
      <c r="C11" s="570"/>
      <c r="D11" s="572"/>
      <c r="E11" s="574"/>
      <c r="F11" s="230" t="s">
        <v>177</v>
      </c>
      <c r="G11" s="230" t="s">
        <v>178</v>
      </c>
      <c r="H11" s="230" t="s">
        <v>180</v>
      </c>
      <c r="I11" s="233" t="s">
        <v>178</v>
      </c>
    </row>
    <row r="12" spans="1:9" ht="13.5" thickBot="1">
      <c r="A12" s="126">
        <v>0</v>
      </c>
      <c r="B12" s="161">
        <v>1</v>
      </c>
      <c r="C12" s="177">
        <v>2</v>
      </c>
      <c r="D12" s="175">
        <v>3</v>
      </c>
      <c r="E12" s="127">
        <v>4</v>
      </c>
      <c r="F12" s="127">
        <v>5</v>
      </c>
      <c r="G12" s="127">
        <v>6</v>
      </c>
      <c r="H12" s="127" t="s">
        <v>92</v>
      </c>
      <c r="I12" s="130" t="s">
        <v>93</v>
      </c>
    </row>
    <row r="13" spans="1:9" ht="13.5" thickBot="1">
      <c r="A13" s="110"/>
      <c r="B13" s="162">
        <v>101</v>
      </c>
      <c r="C13" s="178" t="s">
        <v>6</v>
      </c>
      <c r="D13" s="176"/>
      <c r="E13" s="148"/>
      <c r="F13" s="148"/>
      <c r="G13" s="147"/>
      <c r="H13" s="235"/>
      <c r="I13" s="149"/>
    </row>
    <row r="14" spans="1:9" ht="12.75">
      <c r="A14" s="211"/>
      <c r="B14" s="163" t="s">
        <v>7</v>
      </c>
      <c r="C14" s="179" t="s">
        <v>8</v>
      </c>
      <c r="D14" s="205"/>
      <c r="E14" s="151"/>
      <c r="F14" s="236"/>
      <c r="G14" s="150"/>
      <c r="H14" s="236"/>
      <c r="I14" s="212"/>
    </row>
    <row r="15" spans="1:9" ht="12.75">
      <c r="A15" s="125"/>
      <c r="B15" s="164" t="s">
        <v>9</v>
      </c>
      <c r="C15" s="180" t="s">
        <v>10</v>
      </c>
      <c r="D15" s="200"/>
      <c r="E15" s="114"/>
      <c r="F15" s="237"/>
      <c r="G15" s="133"/>
      <c r="H15" s="237"/>
      <c r="I15" s="213"/>
    </row>
    <row r="16" spans="1:15" ht="25.5">
      <c r="A16" s="108">
        <v>1</v>
      </c>
      <c r="B16" s="165" t="s">
        <v>25</v>
      </c>
      <c r="C16" s="293" t="s">
        <v>205</v>
      </c>
      <c r="D16" s="206" t="s">
        <v>172</v>
      </c>
      <c r="E16" s="116"/>
      <c r="F16" s="134">
        <v>20000</v>
      </c>
      <c r="G16" s="134">
        <v>50000</v>
      </c>
      <c r="H16" s="238"/>
      <c r="I16" s="214"/>
      <c r="K16" s="96">
        <f>G16*0.01</f>
        <v>500</v>
      </c>
      <c r="M16" s="266">
        <f>E16*F16</f>
        <v>0</v>
      </c>
      <c r="N16" s="266"/>
      <c r="O16" s="266">
        <f>E16*G16</f>
        <v>0</v>
      </c>
    </row>
    <row r="17" spans="1:15" ht="25.5">
      <c r="A17" s="108">
        <v>2</v>
      </c>
      <c r="B17" s="165" t="s">
        <v>26</v>
      </c>
      <c r="C17" s="293" t="s">
        <v>206</v>
      </c>
      <c r="D17" s="206" t="s">
        <v>172</v>
      </c>
      <c r="E17" s="99"/>
      <c r="F17" s="132">
        <v>20000</v>
      </c>
      <c r="G17" s="132">
        <v>200000</v>
      </c>
      <c r="H17" s="131"/>
      <c r="I17" s="215"/>
      <c r="K17" s="96">
        <f>G17*0.01</f>
        <v>2000</v>
      </c>
      <c r="M17" s="266">
        <f aca="true" t="shared" si="0" ref="M17:M63">E17*F17</f>
        <v>0</v>
      </c>
      <c r="N17" s="266"/>
      <c r="O17" s="266">
        <f aca="true" t="shared" si="1" ref="O17:O63">E17*G17</f>
        <v>0</v>
      </c>
    </row>
    <row r="18" spans="1:15" ht="12.75">
      <c r="A18" s="108">
        <v>3</v>
      </c>
      <c r="B18" s="165" t="s">
        <v>31</v>
      </c>
      <c r="C18" s="181" t="s">
        <v>214</v>
      </c>
      <c r="D18" s="206" t="s">
        <v>172</v>
      </c>
      <c r="E18" s="99"/>
      <c r="F18" s="132">
        <v>2000</v>
      </c>
      <c r="G18" s="132">
        <v>5000</v>
      </c>
      <c r="H18" s="131"/>
      <c r="I18" s="215"/>
      <c r="K18" s="96">
        <f>G18*0.01</f>
        <v>50</v>
      </c>
      <c r="M18" s="266">
        <f t="shared" si="0"/>
        <v>0</v>
      </c>
      <c r="N18" s="266"/>
      <c r="O18" s="266">
        <f t="shared" si="1"/>
        <v>0</v>
      </c>
    </row>
    <row r="19" spans="1:15" ht="12.75">
      <c r="A19" s="108">
        <v>4</v>
      </c>
      <c r="B19" s="165" t="s">
        <v>32</v>
      </c>
      <c r="C19" s="181" t="s">
        <v>85</v>
      </c>
      <c r="D19" s="206" t="s">
        <v>172</v>
      </c>
      <c r="E19" s="99"/>
      <c r="F19" s="132">
        <v>100</v>
      </c>
      <c r="G19" s="132">
        <v>400</v>
      </c>
      <c r="H19" s="131"/>
      <c r="I19" s="215"/>
      <c r="K19" s="96">
        <f>G19*0.01</f>
        <v>4</v>
      </c>
      <c r="M19" s="266">
        <f t="shared" si="0"/>
        <v>0</v>
      </c>
      <c r="N19" s="266"/>
      <c r="O19" s="266">
        <f t="shared" si="1"/>
        <v>0</v>
      </c>
    </row>
    <row r="20" spans="1:15" ht="13.5" thickBot="1">
      <c r="A20" s="108">
        <v>5</v>
      </c>
      <c r="B20" s="165" t="s">
        <v>33</v>
      </c>
      <c r="C20" s="181" t="s">
        <v>235</v>
      </c>
      <c r="D20" s="206" t="s">
        <v>173</v>
      </c>
      <c r="E20" s="99"/>
      <c r="F20" s="132">
        <v>40000</v>
      </c>
      <c r="G20" s="132">
        <v>300000</v>
      </c>
      <c r="H20" s="131"/>
      <c r="I20" s="215"/>
      <c r="K20" s="96">
        <f>G20*0.01</f>
        <v>3000</v>
      </c>
      <c r="M20" s="266">
        <f t="shared" si="0"/>
        <v>0</v>
      </c>
      <c r="N20" s="266"/>
      <c r="O20" s="266">
        <f t="shared" si="1"/>
        <v>0</v>
      </c>
    </row>
    <row r="21" spans="1:15" ht="12.75">
      <c r="A21" s="152"/>
      <c r="B21" s="167" t="s">
        <v>12</v>
      </c>
      <c r="C21" s="183" t="s">
        <v>13</v>
      </c>
      <c r="D21" s="201"/>
      <c r="E21" s="139"/>
      <c r="F21" s="146"/>
      <c r="G21" s="136"/>
      <c r="H21" s="146"/>
      <c r="I21" s="216"/>
      <c r="M21" s="266">
        <f t="shared" si="0"/>
        <v>0</v>
      </c>
      <c r="N21" s="266"/>
      <c r="O21" s="266">
        <f t="shared" si="1"/>
        <v>0</v>
      </c>
    </row>
    <row r="22" spans="1:15" ht="12.75">
      <c r="A22" s="108">
        <v>6</v>
      </c>
      <c r="B22" s="165" t="s">
        <v>35</v>
      </c>
      <c r="C22" s="184" t="s">
        <v>86</v>
      </c>
      <c r="D22" s="206" t="s">
        <v>172</v>
      </c>
      <c r="E22" s="99"/>
      <c r="F22" s="132">
        <v>5000</v>
      </c>
      <c r="G22" s="132">
        <v>35000</v>
      </c>
      <c r="H22" s="131"/>
      <c r="I22" s="215"/>
      <c r="K22" s="96">
        <f>G22*0.01</f>
        <v>350</v>
      </c>
      <c r="M22" s="266">
        <f t="shared" si="0"/>
        <v>0</v>
      </c>
      <c r="N22" s="266"/>
      <c r="O22" s="266">
        <f t="shared" si="1"/>
        <v>0</v>
      </c>
    </row>
    <row r="23" spans="1:15" ht="13.5" thickBot="1">
      <c r="A23" s="108">
        <v>7</v>
      </c>
      <c r="B23" s="165" t="s">
        <v>37</v>
      </c>
      <c r="C23" s="181" t="s">
        <v>56</v>
      </c>
      <c r="D23" s="206" t="s">
        <v>173</v>
      </c>
      <c r="E23" s="99"/>
      <c r="F23" s="132">
        <v>10000</v>
      </c>
      <c r="G23" s="132">
        <v>50000</v>
      </c>
      <c r="H23" s="131"/>
      <c r="I23" s="215"/>
      <c r="K23" s="96">
        <f>G23*0.01</f>
        <v>500</v>
      </c>
      <c r="M23" s="266">
        <f t="shared" si="0"/>
        <v>0</v>
      </c>
      <c r="N23" s="266"/>
      <c r="O23" s="266">
        <f t="shared" si="1"/>
        <v>0</v>
      </c>
    </row>
    <row r="24" spans="1:15" ht="12.75">
      <c r="A24" s="135"/>
      <c r="B24" s="169" t="s">
        <v>67</v>
      </c>
      <c r="C24" s="187" t="s">
        <v>19</v>
      </c>
      <c r="D24" s="202"/>
      <c r="E24" s="139"/>
      <c r="F24" s="146"/>
      <c r="G24" s="146"/>
      <c r="H24" s="146"/>
      <c r="I24" s="216"/>
      <c r="M24" s="266">
        <f t="shared" si="0"/>
        <v>0</v>
      </c>
      <c r="N24" s="266"/>
      <c r="O24" s="266">
        <f t="shared" si="1"/>
        <v>0</v>
      </c>
    </row>
    <row r="25" spans="1:15" s="97" customFormat="1" ht="12.75">
      <c r="A25" s="111">
        <v>8</v>
      </c>
      <c r="B25" s="171" t="s">
        <v>51</v>
      </c>
      <c r="C25" s="273" t="s">
        <v>131</v>
      </c>
      <c r="D25" s="209" t="s">
        <v>172</v>
      </c>
      <c r="E25" s="99"/>
      <c r="F25" s="132">
        <v>500</v>
      </c>
      <c r="G25" s="132">
        <v>2000</v>
      </c>
      <c r="H25" s="131"/>
      <c r="I25" s="215"/>
      <c r="K25" s="96">
        <f>G25*0.01</f>
        <v>20</v>
      </c>
      <c r="M25" s="266">
        <f t="shared" si="0"/>
        <v>0</v>
      </c>
      <c r="N25" s="266"/>
      <c r="O25" s="266">
        <f t="shared" si="1"/>
        <v>0</v>
      </c>
    </row>
    <row r="26" spans="1:15" s="97" customFormat="1" ht="12.75">
      <c r="A26" s="112"/>
      <c r="B26" s="173"/>
      <c r="C26" s="192" t="s">
        <v>226</v>
      </c>
      <c r="D26" s="204"/>
      <c r="E26" s="582"/>
      <c r="F26" s="362"/>
      <c r="G26" s="524"/>
      <c r="H26" s="527"/>
      <c r="I26" s="530"/>
      <c r="M26" s="266">
        <f t="shared" si="0"/>
        <v>0</v>
      </c>
      <c r="N26" s="266"/>
      <c r="O26" s="266">
        <f t="shared" si="1"/>
        <v>0</v>
      </c>
    </row>
    <row r="27" spans="1:15" s="97" customFormat="1" ht="12.75">
      <c r="A27" s="112"/>
      <c r="B27" s="173"/>
      <c r="C27" s="189" t="s">
        <v>200</v>
      </c>
      <c r="D27" s="204"/>
      <c r="E27" s="583"/>
      <c r="F27" s="363"/>
      <c r="G27" s="525"/>
      <c r="H27" s="528"/>
      <c r="I27" s="531"/>
      <c r="M27" s="266">
        <f t="shared" si="0"/>
        <v>0</v>
      </c>
      <c r="N27" s="266"/>
      <c r="O27" s="266">
        <f t="shared" si="1"/>
        <v>0</v>
      </c>
    </row>
    <row r="28" spans="1:15" s="97" customFormat="1" ht="12.75">
      <c r="A28" s="112"/>
      <c r="B28" s="173"/>
      <c r="C28" s="189" t="s">
        <v>79</v>
      </c>
      <c r="D28" s="204"/>
      <c r="E28" s="583"/>
      <c r="F28" s="363"/>
      <c r="G28" s="525"/>
      <c r="H28" s="528"/>
      <c r="I28" s="531"/>
      <c r="M28" s="266">
        <f t="shared" si="0"/>
        <v>0</v>
      </c>
      <c r="N28" s="266"/>
      <c r="O28" s="266">
        <f t="shared" si="1"/>
        <v>0</v>
      </c>
    </row>
    <row r="29" spans="1:15" s="97" customFormat="1" ht="12.75">
      <c r="A29" s="112"/>
      <c r="B29" s="173"/>
      <c r="C29" s="189" t="s">
        <v>194</v>
      </c>
      <c r="D29" s="204"/>
      <c r="E29" s="583"/>
      <c r="F29" s="363"/>
      <c r="G29" s="525"/>
      <c r="H29" s="528"/>
      <c r="I29" s="531"/>
      <c r="M29" s="266">
        <f t="shared" si="0"/>
        <v>0</v>
      </c>
      <c r="N29" s="266"/>
      <c r="O29" s="266">
        <f t="shared" si="1"/>
        <v>0</v>
      </c>
    </row>
    <row r="30" spans="1:15" s="97" customFormat="1" ht="12.75">
      <c r="A30" s="112"/>
      <c r="B30" s="173"/>
      <c r="C30" s="189" t="s">
        <v>240</v>
      </c>
      <c r="D30" s="204"/>
      <c r="E30" s="583"/>
      <c r="F30" s="363"/>
      <c r="G30" s="525"/>
      <c r="H30" s="528"/>
      <c r="I30" s="531"/>
      <c r="M30" s="266">
        <f t="shared" si="0"/>
        <v>0</v>
      </c>
      <c r="N30" s="266"/>
      <c r="O30" s="266">
        <f t="shared" si="1"/>
        <v>0</v>
      </c>
    </row>
    <row r="31" spans="1:15" s="97" customFormat="1" ht="12.75">
      <c r="A31" s="112"/>
      <c r="B31" s="173"/>
      <c r="C31" s="193" t="s">
        <v>229</v>
      </c>
      <c r="D31" s="204"/>
      <c r="E31" s="583"/>
      <c r="F31" s="363"/>
      <c r="G31" s="525"/>
      <c r="H31" s="528"/>
      <c r="I31" s="531"/>
      <c r="M31" s="266">
        <f t="shared" si="0"/>
        <v>0</v>
      </c>
      <c r="N31" s="266"/>
      <c r="O31" s="266">
        <f t="shared" si="1"/>
        <v>0</v>
      </c>
    </row>
    <row r="32" spans="1:15" s="97" customFormat="1" ht="12.75">
      <c r="A32" s="112"/>
      <c r="B32" s="173"/>
      <c r="C32" s="189" t="s">
        <v>78</v>
      </c>
      <c r="D32" s="204"/>
      <c r="E32" s="584"/>
      <c r="F32" s="364"/>
      <c r="G32" s="526"/>
      <c r="H32" s="529"/>
      <c r="I32" s="532"/>
      <c r="M32" s="266">
        <f t="shared" si="0"/>
        <v>0</v>
      </c>
      <c r="N32" s="266"/>
      <c r="O32" s="266">
        <f t="shared" si="1"/>
        <v>0</v>
      </c>
    </row>
    <row r="33" spans="1:15" ht="12.75">
      <c r="A33" s="108">
        <v>9</v>
      </c>
      <c r="B33" s="165" t="s">
        <v>52</v>
      </c>
      <c r="C33" s="274" t="s">
        <v>120</v>
      </c>
      <c r="D33" s="206" t="s">
        <v>172</v>
      </c>
      <c r="E33" s="99"/>
      <c r="F33" s="132">
        <v>1000</v>
      </c>
      <c r="G33" s="132">
        <v>2000</v>
      </c>
      <c r="H33" s="131"/>
      <c r="I33" s="215"/>
      <c r="K33" s="96">
        <f>G33*0.01</f>
        <v>20</v>
      </c>
      <c r="M33" s="266">
        <f t="shared" si="0"/>
        <v>0</v>
      </c>
      <c r="N33" s="266"/>
      <c r="O33" s="266">
        <f t="shared" si="1"/>
        <v>0</v>
      </c>
    </row>
    <row r="34" spans="1:15" ht="12.75">
      <c r="A34" s="110"/>
      <c r="B34" s="172"/>
      <c r="C34" s="190" t="s">
        <v>197</v>
      </c>
      <c r="D34" s="203"/>
      <c r="E34" s="582"/>
      <c r="F34" s="362"/>
      <c r="G34" s="524"/>
      <c r="H34" s="527"/>
      <c r="I34" s="530"/>
      <c r="M34" s="266">
        <f t="shared" si="0"/>
        <v>0</v>
      </c>
      <c r="N34" s="266"/>
      <c r="O34" s="266">
        <f t="shared" si="1"/>
        <v>0</v>
      </c>
    </row>
    <row r="35" spans="1:15" ht="12.75">
      <c r="A35" s="110"/>
      <c r="B35" s="172"/>
      <c r="C35" s="181" t="s">
        <v>230</v>
      </c>
      <c r="D35" s="203"/>
      <c r="E35" s="583"/>
      <c r="F35" s="360"/>
      <c r="G35" s="525"/>
      <c r="H35" s="528"/>
      <c r="I35" s="531"/>
      <c r="M35" s="266">
        <f t="shared" si="0"/>
        <v>0</v>
      </c>
      <c r="N35" s="266"/>
      <c r="O35" s="266">
        <f t="shared" si="1"/>
        <v>0</v>
      </c>
    </row>
    <row r="36" spans="1:15" ht="12.75">
      <c r="A36" s="110"/>
      <c r="B36" s="172"/>
      <c r="C36" s="181" t="s">
        <v>79</v>
      </c>
      <c r="D36" s="203"/>
      <c r="E36" s="583"/>
      <c r="F36" s="360"/>
      <c r="G36" s="525"/>
      <c r="H36" s="528"/>
      <c r="I36" s="531"/>
      <c r="M36" s="266">
        <f t="shared" si="0"/>
        <v>0</v>
      </c>
      <c r="N36" s="266"/>
      <c r="O36" s="266">
        <f t="shared" si="1"/>
        <v>0</v>
      </c>
    </row>
    <row r="37" spans="1:15" ht="12.75">
      <c r="A37" s="110"/>
      <c r="B37" s="172"/>
      <c r="C37" s="181" t="s">
        <v>194</v>
      </c>
      <c r="D37" s="203"/>
      <c r="E37" s="583"/>
      <c r="F37" s="360"/>
      <c r="G37" s="525"/>
      <c r="H37" s="528"/>
      <c r="I37" s="531"/>
      <c r="M37" s="266">
        <f t="shared" si="0"/>
        <v>0</v>
      </c>
      <c r="N37" s="266"/>
      <c r="O37" s="266">
        <f t="shared" si="1"/>
        <v>0</v>
      </c>
    </row>
    <row r="38" spans="1:15" ht="12.75">
      <c r="A38" s="110"/>
      <c r="B38" s="172"/>
      <c r="C38" s="181" t="s">
        <v>231</v>
      </c>
      <c r="D38" s="203"/>
      <c r="E38" s="583"/>
      <c r="F38" s="360"/>
      <c r="G38" s="525"/>
      <c r="H38" s="528"/>
      <c r="I38" s="531"/>
      <c r="M38" s="266">
        <f t="shared" si="0"/>
        <v>0</v>
      </c>
      <c r="N38" s="266"/>
      <c r="O38" s="266">
        <f t="shared" si="1"/>
        <v>0</v>
      </c>
    </row>
    <row r="39" spans="1:15" ht="12.75">
      <c r="A39" s="110"/>
      <c r="B39" s="172"/>
      <c r="C39" s="191" t="s">
        <v>241</v>
      </c>
      <c r="D39" s="203"/>
      <c r="E39" s="583"/>
      <c r="F39" s="360"/>
      <c r="G39" s="525"/>
      <c r="H39" s="528"/>
      <c r="I39" s="531"/>
      <c r="M39" s="266">
        <f t="shared" si="0"/>
        <v>0</v>
      </c>
      <c r="N39" s="266"/>
      <c r="O39" s="266">
        <f t="shared" si="1"/>
        <v>0</v>
      </c>
    </row>
    <row r="40" spans="1:15" ht="13.5" thickBot="1">
      <c r="A40" s="110"/>
      <c r="B40" s="172"/>
      <c r="C40" s="181" t="s">
        <v>78</v>
      </c>
      <c r="D40" s="203"/>
      <c r="E40" s="583"/>
      <c r="F40" s="360"/>
      <c r="G40" s="525"/>
      <c r="H40" s="528"/>
      <c r="I40" s="531"/>
      <c r="M40" s="266">
        <f t="shared" si="0"/>
        <v>0</v>
      </c>
      <c r="N40" s="266"/>
      <c r="O40" s="266">
        <f t="shared" si="1"/>
        <v>0</v>
      </c>
    </row>
    <row r="41" spans="1:15" ht="13.5" thickTop="1">
      <c r="A41" s="325"/>
      <c r="B41" s="326"/>
      <c r="C41" s="327"/>
      <c r="D41" s="278"/>
      <c r="E41" s="328"/>
      <c r="F41" s="329"/>
      <c r="G41" s="330"/>
      <c r="H41" s="329"/>
      <c r="I41" s="329"/>
      <c r="M41" s="266"/>
      <c r="N41" s="266"/>
      <c r="O41" s="266"/>
    </row>
    <row r="42" spans="1:15" ht="12.75">
      <c r="A42" s="231"/>
      <c r="B42" s="337"/>
      <c r="C42" s="241"/>
      <c r="D42" s="229"/>
      <c r="E42" s="242"/>
      <c r="F42" s="243"/>
      <c r="G42" s="244"/>
      <c r="H42" s="243"/>
      <c r="I42" s="243"/>
      <c r="M42" s="266"/>
      <c r="N42" s="266"/>
      <c r="O42" s="266"/>
    </row>
    <row r="43" spans="1:15" ht="12.75">
      <c r="A43" s="231"/>
      <c r="B43" s="337"/>
      <c r="C43" s="241"/>
      <c r="D43" s="229"/>
      <c r="E43" s="242"/>
      <c r="F43" s="243"/>
      <c r="G43" s="244"/>
      <c r="H43" s="243"/>
      <c r="I43" s="243"/>
      <c r="M43" s="266"/>
      <c r="N43" s="266"/>
      <c r="O43" s="266"/>
    </row>
    <row r="44" spans="1:15" ht="12.75">
      <c r="A44" s="231"/>
      <c r="B44" s="337"/>
      <c r="C44" s="241"/>
      <c r="D44" s="229"/>
      <c r="E44" s="242"/>
      <c r="F44" s="243"/>
      <c r="G44" s="244"/>
      <c r="H44" s="243"/>
      <c r="I44" s="243"/>
      <c r="M44" s="266"/>
      <c r="N44" s="266"/>
      <c r="O44" s="266"/>
    </row>
    <row r="45" spans="1:15" ht="13.5" thickBot="1">
      <c r="A45" s="331"/>
      <c r="B45" s="332"/>
      <c r="C45" s="333"/>
      <c r="D45" s="317"/>
      <c r="E45" s="334"/>
      <c r="F45" s="335"/>
      <c r="G45" s="336"/>
      <c r="H45" s="335"/>
      <c r="I45" s="335"/>
      <c r="M45" s="266"/>
      <c r="N45" s="266"/>
      <c r="O45" s="266"/>
    </row>
    <row r="46" spans="1:15" ht="17.25" customHeight="1" thickTop="1">
      <c r="A46" s="322">
        <v>10</v>
      </c>
      <c r="B46" s="323" t="s">
        <v>74</v>
      </c>
      <c r="C46" s="313" t="s">
        <v>141</v>
      </c>
      <c r="D46" s="261" t="s">
        <v>172</v>
      </c>
      <c r="E46" s="365"/>
      <c r="F46" s="324">
        <v>1000</v>
      </c>
      <c r="G46" s="364">
        <v>2400</v>
      </c>
      <c r="H46" s="361"/>
      <c r="I46" s="358"/>
      <c r="K46" s="96">
        <f>G46*0.01</f>
        <v>24</v>
      </c>
      <c r="M46" s="266">
        <f t="shared" si="0"/>
        <v>0</v>
      </c>
      <c r="N46" s="266"/>
      <c r="O46" s="266">
        <f t="shared" si="1"/>
        <v>0</v>
      </c>
    </row>
    <row r="47" spans="1:15" ht="12.75">
      <c r="A47" s="110"/>
      <c r="B47" s="172"/>
      <c r="C47" s="190" t="s">
        <v>192</v>
      </c>
      <c r="D47" s="203"/>
      <c r="E47" s="582"/>
      <c r="F47" s="362"/>
      <c r="G47" s="524"/>
      <c r="H47" s="527"/>
      <c r="I47" s="530"/>
      <c r="M47" s="266">
        <f t="shared" si="0"/>
        <v>0</v>
      </c>
      <c r="N47" s="266"/>
      <c r="O47" s="266">
        <f t="shared" si="1"/>
        <v>0</v>
      </c>
    </row>
    <row r="48" spans="1:15" ht="12.75">
      <c r="A48" s="110"/>
      <c r="B48" s="172"/>
      <c r="C48" s="181" t="s">
        <v>200</v>
      </c>
      <c r="D48" s="203"/>
      <c r="E48" s="583"/>
      <c r="F48" s="363"/>
      <c r="G48" s="525"/>
      <c r="H48" s="528"/>
      <c r="I48" s="531"/>
      <c r="M48" s="266">
        <f t="shared" si="0"/>
        <v>0</v>
      </c>
      <c r="N48" s="266"/>
      <c r="O48" s="266">
        <f t="shared" si="1"/>
        <v>0</v>
      </c>
    </row>
    <row r="49" spans="1:15" ht="12.75">
      <c r="A49" s="110"/>
      <c r="B49" s="172"/>
      <c r="C49" s="181" t="s">
        <v>201</v>
      </c>
      <c r="D49" s="203"/>
      <c r="E49" s="583"/>
      <c r="F49" s="363"/>
      <c r="G49" s="525"/>
      <c r="H49" s="528"/>
      <c r="I49" s="531"/>
      <c r="M49" s="266">
        <f t="shared" si="0"/>
        <v>0</v>
      </c>
      <c r="N49" s="266"/>
      <c r="O49" s="266">
        <f t="shared" si="1"/>
        <v>0</v>
      </c>
    </row>
    <row r="50" spans="1:15" ht="12.75">
      <c r="A50" s="110"/>
      <c r="B50" s="172"/>
      <c r="C50" s="181" t="s">
        <v>122</v>
      </c>
      <c r="D50" s="203"/>
      <c r="E50" s="583"/>
      <c r="F50" s="363"/>
      <c r="G50" s="525"/>
      <c r="H50" s="528"/>
      <c r="I50" s="531"/>
      <c r="M50" s="266">
        <f t="shared" si="0"/>
        <v>0</v>
      </c>
      <c r="N50" s="266"/>
      <c r="O50" s="266">
        <f t="shared" si="1"/>
        <v>0</v>
      </c>
    </row>
    <row r="51" spans="1:15" ht="12.75">
      <c r="A51" s="110"/>
      <c r="B51" s="172"/>
      <c r="C51" s="181" t="s">
        <v>232</v>
      </c>
      <c r="D51" s="203"/>
      <c r="E51" s="583"/>
      <c r="F51" s="363"/>
      <c r="G51" s="525"/>
      <c r="H51" s="528"/>
      <c r="I51" s="531"/>
      <c r="M51" s="266">
        <f t="shared" si="0"/>
        <v>0</v>
      </c>
      <c r="N51" s="266"/>
      <c r="O51" s="266">
        <f t="shared" si="1"/>
        <v>0</v>
      </c>
    </row>
    <row r="52" spans="1:15" ht="12.75">
      <c r="A52" s="110"/>
      <c r="B52" s="172"/>
      <c r="C52" s="191" t="s">
        <v>241</v>
      </c>
      <c r="D52" s="203"/>
      <c r="E52" s="583"/>
      <c r="F52" s="363"/>
      <c r="G52" s="525"/>
      <c r="H52" s="528"/>
      <c r="I52" s="531"/>
      <c r="M52" s="266">
        <f t="shared" si="0"/>
        <v>0</v>
      </c>
      <c r="N52" s="266"/>
      <c r="O52" s="266">
        <f t="shared" si="1"/>
        <v>0</v>
      </c>
    </row>
    <row r="53" spans="1:15" ht="12.75">
      <c r="A53" s="110"/>
      <c r="B53" s="172"/>
      <c r="C53" s="181" t="s">
        <v>233</v>
      </c>
      <c r="D53" s="203"/>
      <c r="E53" s="583"/>
      <c r="F53" s="363"/>
      <c r="G53" s="525"/>
      <c r="H53" s="528"/>
      <c r="I53" s="531"/>
      <c r="M53" s="266">
        <f t="shared" si="0"/>
        <v>0</v>
      </c>
      <c r="N53" s="266"/>
      <c r="O53" s="266">
        <f t="shared" si="1"/>
        <v>0</v>
      </c>
    </row>
    <row r="54" spans="1:15" ht="12.75">
      <c r="A54" s="110"/>
      <c r="B54" s="172"/>
      <c r="C54" s="181" t="s">
        <v>78</v>
      </c>
      <c r="D54" s="203"/>
      <c r="E54" s="584"/>
      <c r="F54" s="364"/>
      <c r="G54" s="526"/>
      <c r="H54" s="529"/>
      <c r="I54" s="532"/>
      <c r="M54" s="266">
        <f t="shared" si="0"/>
        <v>0</v>
      </c>
      <c r="N54" s="266"/>
      <c r="O54" s="266">
        <f t="shared" si="1"/>
        <v>0</v>
      </c>
    </row>
    <row r="55" spans="1:15" ht="12.75">
      <c r="A55" s="108">
        <v>11</v>
      </c>
      <c r="B55" s="165" t="s">
        <v>75</v>
      </c>
      <c r="C55" s="272" t="s">
        <v>141</v>
      </c>
      <c r="D55" s="206" t="s">
        <v>172</v>
      </c>
      <c r="E55" s="99"/>
      <c r="F55" s="132">
        <v>200</v>
      </c>
      <c r="G55" s="132">
        <v>1000</v>
      </c>
      <c r="H55" s="131"/>
      <c r="I55" s="215"/>
      <c r="K55" s="96">
        <f>G55*0.01</f>
        <v>10</v>
      </c>
      <c r="M55" s="266">
        <f t="shared" si="0"/>
        <v>0</v>
      </c>
      <c r="N55" s="266"/>
      <c r="O55" s="266">
        <f t="shared" si="1"/>
        <v>0</v>
      </c>
    </row>
    <row r="56" spans="1:15" ht="12.75">
      <c r="A56" s="110"/>
      <c r="B56" s="172"/>
      <c r="C56" s="190" t="s">
        <v>197</v>
      </c>
      <c r="D56" s="203"/>
      <c r="E56" s="582"/>
      <c r="F56" s="359"/>
      <c r="G56" s="524"/>
      <c r="H56" s="527"/>
      <c r="I56" s="530"/>
      <c r="M56" s="266">
        <f t="shared" si="0"/>
        <v>0</v>
      </c>
      <c r="N56" s="266"/>
      <c r="O56" s="266">
        <f t="shared" si="1"/>
        <v>0</v>
      </c>
    </row>
    <row r="57" spans="1:15" ht="12.75">
      <c r="A57" s="110"/>
      <c r="B57" s="172"/>
      <c r="C57" s="181" t="s">
        <v>200</v>
      </c>
      <c r="D57" s="203"/>
      <c r="E57" s="583"/>
      <c r="F57" s="360"/>
      <c r="G57" s="525"/>
      <c r="H57" s="528"/>
      <c r="I57" s="531"/>
      <c r="M57" s="266">
        <f t="shared" si="0"/>
        <v>0</v>
      </c>
      <c r="N57" s="266"/>
      <c r="O57" s="266">
        <f t="shared" si="1"/>
        <v>0</v>
      </c>
    </row>
    <row r="58" spans="1:15" ht="12.75">
      <c r="A58" s="110"/>
      <c r="B58" s="172"/>
      <c r="C58" s="181" t="s">
        <v>201</v>
      </c>
      <c r="D58" s="203"/>
      <c r="E58" s="583"/>
      <c r="F58" s="360"/>
      <c r="G58" s="525"/>
      <c r="H58" s="528"/>
      <c r="I58" s="531"/>
      <c r="M58" s="266">
        <f t="shared" si="0"/>
        <v>0</v>
      </c>
      <c r="N58" s="266"/>
      <c r="O58" s="266">
        <f t="shared" si="1"/>
        <v>0</v>
      </c>
    </row>
    <row r="59" spans="1:15" ht="12.75">
      <c r="A59" s="110"/>
      <c r="B59" s="172"/>
      <c r="C59" s="181" t="s">
        <v>122</v>
      </c>
      <c r="D59" s="203"/>
      <c r="E59" s="583"/>
      <c r="F59" s="360"/>
      <c r="G59" s="525"/>
      <c r="H59" s="528"/>
      <c r="I59" s="531"/>
      <c r="M59" s="266">
        <f t="shared" si="0"/>
        <v>0</v>
      </c>
      <c r="N59" s="266"/>
      <c r="O59" s="266">
        <f t="shared" si="1"/>
        <v>0</v>
      </c>
    </row>
    <row r="60" spans="1:15" ht="12.75">
      <c r="A60" s="110"/>
      <c r="B60" s="172"/>
      <c r="C60" s="181" t="s">
        <v>242</v>
      </c>
      <c r="D60" s="203"/>
      <c r="E60" s="583"/>
      <c r="F60" s="360"/>
      <c r="G60" s="525"/>
      <c r="H60" s="528"/>
      <c r="I60" s="531"/>
      <c r="M60" s="266">
        <f t="shared" si="0"/>
        <v>0</v>
      </c>
      <c r="N60" s="266"/>
      <c r="O60" s="266">
        <f t="shared" si="1"/>
        <v>0</v>
      </c>
    </row>
    <row r="61" spans="1:15" ht="12.75">
      <c r="A61" s="110"/>
      <c r="B61" s="172"/>
      <c r="C61" s="191" t="s">
        <v>241</v>
      </c>
      <c r="D61" s="203"/>
      <c r="E61" s="583"/>
      <c r="F61" s="360"/>
      <c r="G61" s="525"/>
      <c r="H61" s="528"/>
      <c r="I61" s="531"/>
      <c r="M61" s="266">
        <f t="shared" si="0"/>
        <v>0</v>
      </c>
      <c r="N61" s="266"/>
      <c r="O61" s="266">
        <f t="shared" si="1"/>
        <v>0</v>
      </c>
    </row>
    <row r="62" spans="1:15" ht="12.75">
      <c r="A62" s="110"/>
      <c r="B62" s="172"/>
      <c r="C62" s="181" t="s">
        <v>204</v>
      </c>
      <c r="D62" s="203"/>
      <c r="E62" s="583"/>
      <c r="F62" s="360"/>
      <c r="G62" s="525"/>
      <c r="H62" s="528"/>
      <c r="I62" s="531"/>
      <c r="M62" s="266">
        <f t="shared" si="0"/>
        <v>0</v>
      </c>
      <c r="N62" s="266"/>
      <c r="O62" s="266">
        <f t="shared" si="1"/>
        <v>0</v>
      </c>
    </row>
    <row r="63" spans="1:15" ht="13.5" thickBot="1">
      <c r="A63" s="110"/>
      <c r="B63" s="172"/>
      <c r="C63" s="181" t="s">
        <v>78</v>
      </c>
      <c r="D63" s="203"/>
      <c r="E63" s="584"/>
      <c r="F63" s="361"/>
      <c r="G63" s="526"/>
      <c r="H63" s="529"/>
      <c r="I63" s="532"/>
      <c r="M63" s="266">
        <f t="shared" si="0"/>
        <v>0</v>
      </c>
      <c r="N63" s="266"/>
      <c r="O63" s="266">
        <f t="shared" si="1"/>
        <v>0</v>
      </c>
    </row>
    <row r="64" spans="1:16" s="97" customFormat="1" ht="26.25" customHeight="1" thickBot="1" thickTop="1">
      <c r="A64" s="195"/>
      <c r="B64" s="533" t="s">
        <v>162</v>
      </c>
      <c r="C64" s="533"/>
      <c r="D64" s="196"/>
      <c r="E64" s="196"/>
      <c r="F64" s="240"/>
      <c r="G64" s="196"/>
      <c r="H64" s="234"/>
      <c r="I64" s="219"/>
      <c r="M64" s="275">
        <f>SUM(M16:M63)</f>
        <v>0</v>
      </c>
      <c r="N64" s="276"/>
      <c r="O64" s="275">
        <f>SUM(O16:O63)</f>
        <v>0</v>
      </c>
      <c r="P64" s="276"/>
    </row>
    <row r="65" ht="13.5" thickTop="1"/>
    <row r="67" spans="1:4" ht="15.75">
      <c r="A67" s="268"/>
      <c r="B67" s="101"/>
      <c r="D67" s="100"/>
    </row>
    <row r="68" spans="1:9" ht="15.75">
      <c r="A68" s="268"/>
      <c r="B68" s="101"/>
      <c r="D68" s="100"/>
      <c r="G68" s="276" t="s">
        <v>251</v>
      </c>
      <c r="H68" s="101"/>
      <c r="I68" s="101"/>
    </row>
    <row r="69" spans="1:9" ht="15.75">
      <c r="A69" s="101"/>
      <c r="B69" s="101"/>
      <c r="C69" s="101"/>
      <c r="G69" s="101"/>
      <c r="H69" s="101"/>
      <c r="I69" s="101"/>
    </row>
    <row r="71" spans="1:6" ht="15.75">
      <c r="A71" s="268"/>
      <c r="B71" s="268"/>
      <c r="C71" s="356"/>
      <c r="F71" s="356"/>
    </row>
    <row r="72" spans="1:6" ht="15.75">
      <c r="A72" s="268"/>
      <c r="B72" s="268"/>
      <c r="C72" s="356"/>
      <c r="F72" s="356"/>
    </row>
  </sheetData>
  <sheetProtection/>
  <mergeCells count="27">
    <mergeCell ref="B64:C64"/>
    <mergeCell ref="E47:E54"/>
    <mergeCell ref="G47:G54"/>
    <mergeCell ref="H47:H54"/>
    <mergeCell ref="I47:I54"/>
    <mergeCell ref="E56:E63"/>
    <mergeCell ref="G56:G63"/>
    <mergeCell ref="H56:H63"/>
    <mergeCell ref="I56:I63"/>
    <mergeCell ref="E26:E32"/>
    <mergeCell ref="G26:G32"/>
    <mergeCell ref="H26:H32"/>
    <mergeCell ref="I26:I32"/>
    <mergeCell ref="E34:E40"/>
    <mergeCell ref="G34:G40"/>
    <mergeCell ref="H34:H40"/>
    <mergeCell ref="I34:I40"/>
    <mergeCell ref="A5:I5"/>
    <mergeCell ref="A6:I6"/>
    <mergeCell ref="A7:I7"/>
    <mergeCell ref="A9:A11"/>
    <mergeCell ref="B9:B11"/>
    <mergeCell ref="C9:C11"/>
    <mergeCell ref="D9:D11"/>
    <mergeCell ref="E9:E11"/>
    <mergeCell ref="F9:G10"/>
    <mergeCell ref="H9:I10"/>
  </mergeCells>
  <printOptions/>
  <pageMargins left="0" right="0" top="0.35433070866141736" bottom="0.35433070866141736" header="0" footer="0"/>
  <pageSetup horizontalDpi="600" verticalDpi="600" orientation="landscape" paperSize="9" scale="90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S73"/>
  <sheetViews>
    <sheetView zoomScalePageLayoutView="0" workbookViewId="0" topLeftCell="A28">
      <selection activeCell="H1" sqref="H1"/>
    </sheetView>
  </sheetViews>
  <sheetFormatPr defaultColWidth="9.140625" defaultRowHeight="12.75"/>
  <cols>
    <col min="1" max="1" width="9.140625" style="96" customWidth="1"/>
    <col min="2" max="2" width="11.8515625" style="96" customWidth="1"/>
    <col min="3" max="3" width="66.8515625" style="96" customWidth="1"/>
    <col min="4" max="4" width="9.140625" style="96" customWidth="1"/>
    <col min="5" max="5" width="12.7109375" style="96" customWidth="1"/>
    <col min="6" max="6" width="10.00390625" style="96" customWidth="1"/>
    <col min="7" max="7" width="10.140625" style="97" bestFit="1" customWidth="1"/>
    <col min="8" max="8" width="14.140625" style="96" customWidth="1"/>
    <col min="9" max="9" width="13.8515625" style="96" customWidth="1"/>
    <col min="10" max="10" width="9.140625" style="96" customWidth="1"/>
    <col min="11" max="12" width="0" style="96" hidden="1" customWidth="1"/>
    <col min="13" max="13" width="10.140625" style="96" hidden="1" customWidth="1"/>
    <col min="14" max="14" width="0" style="96" hidden="1" customWidth="1"/>
    <col min="15" max="15" width="12.7109375" style="96" hidden="1" customWidth="1"/>
    <col min="16" max="16384" width="9.140625" style="96" customWidth="1"/>
  </cols>
  <sheetData>
    <row r="1" spans="1:8" ht="15.75">
      <c r="A1" s="122" t="s">
        <v>250</v>
      </c>
      <c r="B1" s="123"/>
      <c r="C1" s="124"/>
      <c r="H1" s="277" t="s">
        <v>254</v>
      </c>
    </row>
    <row r="2" spans="1:8" ht="15">
      <c r="A2" s="508" t="s">
        <v>253</v>
      </c>
      <c r="B2" s="123"/>
      <c r="C2" s="124"/>
      <c r="H2" s="96" t="s">
        <v>248</v>
      </c>
    </row>
    <row r="3" spans="1:2" ht="12.75">
      <c r="A3" s="94"/>
      <c r="B3" s="95"/>
    </row>
    <row r="4" spans="1:2" ht="12.75">
      <c r="A4" s="94"/>
      <c r="B4" s="95"/>
    </row>
    <row r="5" spans="1:9" ht="12.75" customHeight="1">
      <c r="A5" s="509" t="s">
        <v>170</v>
      </c>
      <c r="B5" s="509"/>
      <c r="C5" s="509"/>
      <c r="D5" s="509"/>
      <c r="E5" s="509"/>
      <c r="F5" s="509"/>
      <c r="G5" s="509"/>
      <c r="H5" s="509"/>
      <c r="I5" s="509"/>
    </row>
    <row r="6" spans="1:9" ht="17.25" customHeight="1">
      <c r="A6" s="509" t="s">
        <v>171</v>
      </c>
      <c r="B6" s="509"/>
      <c r="C6" s="509"/>
      <c r="D6" s="509"/>
      <c r="E6" s="509"/>
      <c r="F6" s="509"/>
      <c r="G6" s="509"/>
      <c r="H6" s="509"/>
      <c r="I6" s="509"/>
    </row>
    <row r="7" spans="1:9" ht="12.75" customHeight="1">
      <c r="A7" s="510" t="s">
        <v>244</v>
      </c>
      <c r="B7" s="510"/>
      <c r="C7" s="510"/>
      <c r="D7" s="510"/>
      <c r="E7" s="510"/>
      <c r="F7" s="510"/>
      <c r="G7" s="510"/>
      <c r="H7" s="510"/>
      <c r="I7" s="510"/>
    </row>
    <row r="8" ht="13.5" thickBot="1">
      <c r="A8" s="98"/>
    </row>
    <row r="9" spans="1:9" ht="13.5" customHeight="1" thickTop="1">
      <c r="A9" s="562" t="s">
        <v>0</v>
      </c>
      <c r="B9" s="565" t="s">
        <v>4</v>
      </c>
      <c r="C9" s="568" t="s">
        <v>21</v>
      </c>
      <c r="D9" s="571" t="s">
        <v>5</v>
      </c>
      <c r="E9" s="573" t="s">
        <v>169</v>
      </c>
      <c r="F9" s="575" t="s">
        <v>179</v>
      </c>
      <c r="G9" s="576"/>
      <c r="H9" s="575" t="s">
        <v>181</v>
      </c>
      <c r="I9" s="579"/>
    </row>
    <row r="10" spans="1:9" ht="18" customHeight="1" thickBot="1">
      <c r="A10" s="563"/>
      <c r="B10" s="566"/>
      <c r="C10" s="569"/>
      <c r="D10" s="572"/>
      <c r="E10" s="574"/>
      <c r="F10" s="577"/>
      <c r="G10" s="578"/>
      <c r="H10" s="580"/>
      <c r="I10" s="581"/>
    </row>
    <row r="11" spans="1:9" ht="30.75" customHeight="1">
      <c r="A11" s="564"/>
      <c r="B11" s="567"/>
      <c r="C11" s="570"/>
      <c r="D11" s="572"/>
      <c r="E11" s="574"/>
      <c r="F11" s="230" t="s">
        <v>177</v>
      </c>
      <c r="G11" s="230" t="s">
        <v>178</v>
      </c>
      <c r="H11" s="230" t="s">
        <v>180</v>
      </c>
      <c r="I11" s="233" t="s">
        <v>178</v>
      </c>
    </row>
    <row r="12" spans="1:9" ht="13.5" thickBot="1">
      <c r="A12" s="126">
        <v>0</v>
      </c>
      <c r="B12" s="161">
        <v>1</v>
      </c>
      <c r="C12" s="177">
        <v>2</v>
      </c>
      <c r="D12" s="175">
        <v>3</v>
      </c>
      <c r="E12" s="127">
        <v>4</v>
      </c>
      <c r="F12" s="127">
        <v>5</v>
      </c>
      <c r="G12" s="127">
        <v>6</v>
      </c>
      <c r="H12" s="127" t="s">
        <v>92</v>
      </c>
      <c r="I12" s="130" t="s">
        <v>93</v>
      </c>
    </row>
    <row r="13" spans="1:9" ht="13.5" thickBot="1">
      <c r="A13" s="110"/>
      <c r="B13" s="162">
        <v>101</v>
      </c>
      <c r="C13" s="178" t="s">
        <v>6</v>
      </c>
      <c r="D13" s="176"/>
      <c r="E13" s="148"/>
      <c r="F13" s="148"/>
      <c r="G13" s="147"/>
      <c r="H13" s="235"/>
      <c r="I13" s="149"/>
    </row>
    <row r="14" spans="1:9" ht="12.75">
      <c r="A14" s="211"/>
      <c r="B14" s="163" t="s">
        <v>7</v>
      </c>
      <c r="C14" s="179" t="s">
        <v>8</v>
      </c>
      <c r="D14" s="205"/>
      <c r="E14" s="151"/>
      <c r="F14" s="236"/>
      <c r="G14" s="150"/>
      <c r="H14" s="236"/>
      <c r="I14" s="212"/>
    </row>
    <row r="15" spans="1:9" ht="12.75">
      <c r="A15" s="125"/>
      <c r="B15" s="164" t="s">
        <v>9</v>
      </c>
      <c r="C15" s="180" t="s">
        <v>10</v>
      </c>
      <c r="D15" s="200"/>
      <c r="E15" s="114"/>
      <c r="F15" s="237"/>
      <c r="G15" s="133"/>
      <c r="H15" s="237"/>
      <c r="I15" s="213"/>
    </row>
    <row r="16" spans="1:15" ht="25.5">
      <c r="A16" s="108">
        <v>1</v>
      </c>
      <c r="B16" s="165" t="s">
        <v>25</v>
      </c>
      <c r="C16" s="293" t="s">
        <v>205</v>
      </c>
      <c r="D16" s="206" t="s">
        <v>172</v>
      </c>
      <c r="E16" s="116"/>
      <c r="F16" s="134">
        <v>30000</v>
      </c>
      <c r="G16" s="134">
        <v>90000</v>
      </c>
      <c r="H16" s="238"/>
      <c r="I16" s="214"/>
      <c r="K16" s="96">
        <f>G16*0.01</f>
        <v>900</v>
      </c>
      <c r="M16" s="266">
        <f>E16*F16</f>
        <v>0</v>
      </c>
      <c r="N16" s="266"/>
      <c r="O16" s="266">
        <f>E16*G16</f>
        <v>0</v>
      </c>
    </row>
    <row r="17" spans="1:15" ht="25.5">
      <c r="A17" s="108">
        <v>2</v>
      </c>
      <c r="B17" s="165" t="s">
        <v>26</v>
      </c>
      <c r="C17" s="293" t="s">
        <v>206</v>
      </c>
      <c r="D17" s="206" t="s">
        <v>172</v>
      </c>
      <c r="E17" s="99"/>
      <c r="F17" s="132">
        <v>10000</v>
      </c>
      <c r="G17" s="132">
        <v>60000</v>
      </c>
      <c r="H17" s="131"/>
      <c r="I17" s="215"/>
      <c r="K17" s="96">
        <f>G17*0.01</f>
        <v>600</v>
      </c>
      <c r="M17" s="266">
        <f aca="true" t="shared" si="0" ref="M17:M64">E17*F17</f>
        <v>0</v>
      </c>
      <c r="N17" s="266"/>
      <c r="O17" s="266">
        <f aca="true" t="shared" si="1" ref="O17:O64">E17*G17</f>
        <v>0</v>
      </c>
    </row>
    <row r="18" spans="1:15" ht="13.5" thickBot="1">
      <c r="A18" s="108">
        <v>3</v>
      </c>
      <c r="B18" s="165" t="s">
        <v>33</v>
      </c>
      <c r="C18" s="181" t="s">
        <v>239</v>
      </c>
      <c r="D18" s="206" t="s">
        <v>173</v>
      </c>
      <c r="E18" s="99"/>
      <c r="F18" s="132">
        <v>15000</v>
      </c>
      <c r="G18" s="132">
        <v>100000</v>
      </c>
      <c r="H18" s="131"/>
      <c r="I18" s="215"/>
      <c r="K18" s="96">
        <f>G18*0.01</f>
        <v>1000</v>
      </c>
      <c r="M18" s="266">
        <f t="shared" si="0"/>
        <v>0</v>
      </c>
      <c r="N18" s="266"/>
      <c r="O18" s="266">
        <f t="shared" si="1"/>
        <v>0</v>
      </c>
    </row>
    <row r="19" spans="1:15" ht="12.75">
      <c r="A19" s="152"/>
      <c r="B19" s="167" t="s">
        <v>12</v>
      </c>
      <c r="C19" s="183" t="s">
        <v>13</v>
      </c>
      <c r="D19" s="201"/>
      <c r="E19" s="139"/>
      <c r="F19" s="146"/>
      <c r="G19" s="136"/>
      <c r="H19" s="146"/>
      <c r="I19" s="216"/>
      <c r="M19" s="266">
        <f t="shared" si="0"/>
        <v>0</v>
      </c>
      <c r="N19" s="266"/>
      <c r="O19" s="266">
        <f t="shared" si="1"/>
        <v>0</v>
      </c>
    </row>
    <row r="20" spans="1:15" ht="12.75">
      <c r="A20" s="108">
        <v>4</v>
      </c>
      <c r="B20" s="165" t="s">
        <v>35</v>
      </c>
      <c r="C20" s="184" t="s">
        <v>86</v>
      </c>
      <c r="D20" s="206" t="s">
        <v>172</v>
      </c>
      <c r="E20" s="99"/>
      <c r="F20" s="132">
        <v>250</v>
      </c>
      <c r="G20" s="132">
        <v>1000</v>
      </c>
      <c r="H20" s="131"/>
      <c r="I20" s="215"/>
      <c r="K20" s="96">
        <f>G20*0.01</f>
        <v>10</v>
      </c>
      <c r="M20" s="266">
        <f t="shared" si="0"/>
        <v>0</v>
      </c>
      <c r="N20" s="266"/>
      <c r="O20" s="266">
        <f t="shared" si="1"/>
        <v>0</v>
      </c>
    </row>
    <row r="21" spans="1:15" ht="13.5" thickBot="1">
      <c r="A21" s="108">
        <v>5</v>
      </c>
      <c r="B21" s="165" t="s">
        <v>37</v>
      </c>
      <c r="C21" s="181" t="s">
        <v>56</v>
      </c>
      <c r="D21" s="206" t="s">
        <v>173</v>
      </c>
      <c r="E21" s="99"/>
      <c r="F21" s="132">
        <v>10000</v>
      </c>
      <c r="G21" s="132">
        <v>40000</v>
      </c>
      <c r="H21" s="131"/>
      <c r="I21" s="215"/>
      <c r="K21" s="96">
        <f>G21*0.01</f>
        <v>400</v>
      </c>
      <c r="M21" s="266">
        <f t="shared" si="0"/>
        <v>0</v>
      </c>
      <c r="N21" s="266"/>
      <c r="O21" s="266">
        <f t="shared" si="1"/>
        <v>0</v>
      </c>
    </row>
    <row r="22" spans="1:15" ht="12.75">
      <c r="A22" s="135"/>
      <c r="B22" s="169" t="s">
        <v>67</v>
      </c>
      <c r="C22" s="187" t="s">
        <v>19</v>
      </c>
      <c r="D22" s="202"/>
      <c r="E22" s="139"/>
      <c r="F22" s="136"/>
      <c r="G22" s="136"/>
      <c r="H22" s="146"/>
      <c r="I22" s="216"/>
      <c r="M22" s="266">
        <f t="shared" si="0"/>
        <v>0</v>
      </c>
      <c r="N22" s="266"/>
      <c r="O22" s="266">
        <f t="shared" si="1"/>
        <v>0</v>
      </c>
    </row>
    <row r="23" spans="1:15" s="97" customFormat="1" ht="12.75">
      <c r="A23" s="111">
        <v>6</v>
      </c>
      <c r="B23" s="171" t="s">
        <v>51</v>
      </c>
      <c r="C23" s="273" t="s">
        <v>131</v>
      </c>
      <c r="D23" s="209" t="s">
        <v>172</v>
      </c>
      <c r="E23" s="99"/>
      <c r="F23" s="132">
        <v>1000</v>
      </c>
      <c r="G23" s="132">
        <v>16000</v>
      </c>
      <c r="H23" s="131"/>
      <c r="I23" s="215"/>
      <c r="K23" s="96">
        <f>G23*0.01</f>
        <v>160</v>
      </c>
      <c r="M23" s="266">
        <f t="shared" si="0"/>
        <v>0</v>
      </c>
      <c r="N23" s="266"/>
      <c r="O23" s="266">
        <f t="shared" si="1"/>
        <v>0</v>
      </c>
    </row>
    <row r="24" spans="1:15" s="97" customFormat="1" ht="12.75">
      <c r="A24" s="112"/>
      <c r="B24" s="173"/>
      <c r="C24" s="192" t="s">
        <v>226</v>
      </c>
      <c r="D24" s="204"/>
      <c r="E24" s="582"/>
      <c r="F24" s="359"/>
      <c r="G24" s="524"/>
      <c r="H24" s="527"/>
      <c r="I24" s="530"/>
      <c r="M24" s="266">
        <f t="shared" si="0"/>
        <v>0</v>
      </c>
      <c r="N24" s="266"/>
      <c r="O24" s="266">
        <f t="shared" si="1"/>
        <v>0</v>
      </c>
    </row>
    <row r="25" spans="1:15" s="97" customFormat="1" ht="12.75">
      <c r="A25" s="112"/>
      <c r="B25" s="173"/>
      <c r="C25" s="189" t="s">
        <v>200</v>
      </c>
      <c r="D25" s="204"/>
      <c r="E25" s="583"/>
      <c r="F25" s="360"/>
      <c r="G25" s="525"/>
      <c r="H25" s="528"/>
      <c r="I25" s="531"/>
      <c r="M25" s="266">
        <f t="shared" si="0"/>
        <v>0</v>
      </c>
      <c r="N25" s="266"/>
      <c r="O25" s="266">
        <f t="shared" si="1"/>
        <v>0</v>
      </c>
    </row>
    <row r="26" spans="1:15" s="97" customFormat="1" ht="12.75">
      <c r="A26" s="112"/>
      <c r="B26" s="173"/>
      <c r="C26" s="189" t="s">
        <v>79</v>
      </c>
      <c r="D26" s="204"/>
      <c r="E26" s="583"/>
      <c r="F26" s="360"/>
      <c r="G26" s="525"/>
      <c r="H26" s="528"/>
      <c r="I26" s="531"/>
      <c r="M26" s="266">
        <f t="shared" si="0"/>
        <v>0</v>
      </c>
      <c r="N26" s="266"/>
      <c r="O26" s="266">
        <f t="shared" si="1"/>
        <v>0</v>
      </c>
    </row>
    <row r="27" spans="1:15" s="97" customFormat="1" ht="12.75">
      <c r="A27" s="112"/>
      <c r="B27" s="173"/>
      <c r="C27" s="189" t="s">
        <v>194</v>
      </c>
      <c r="D27" s="204"/>
      <c r="E27" s="583"/>
      <c r="F27" s="360"/>
      <c r="G27" s="525"/>
      <c r="H27" s="528"/>
      <c r="I27" s="531"/>
      <c r="M27" s="266">
        <f t="shared" si="0"/>
        <v>0</v>
      </c>
      <c r="N27" s="266"/>
      <c r="O27" s="266">
        <f t="shared" si="1"/>
        <v>0</v>
      </c>
    </row>
    <row r="28" spans="1:15" s="97" customFormat="1" ht="12.75">
      <c r="A28" s="112"/>
      <c r="B28" s="173"/>
      <c r="C28" s="189" t="s">
        <v>240</v>
      </c>
      <c r="D28" s="204"/>
      <c r="E28" s="583"/>
      <c r="F28" s="360"/>
      <c r="G28" s="525"/>
      <c r="H28" s="528"/>
      <c r="I28" s="531"/>
      <c r="M28" s="266">
        <f t="shared" si="0"/>
        <v>0</v>
      </c>
      <c r="N28" s="266"/>
      <c r="O28" s="266">
        <f t="shared" si="1"/>
        <v>0</v>
      </c>
    </row>
    <row r="29" spans="1:15" s="97" customFormat="1" ht="12.75">
      <c r="A29" s="112"/>
      <c r="B29" s="173"/>
      <c r="C29" s="193" t="s">
        <v>241</v>
      </c>
      <c r="D29" s="204"/>
      <c r="E29" s="583"/>
      <c r="F29" s="360"/>
      <c r="G29" s="525"/>
      <c r="H29" s="528"/>
      <c r="I29" s="531"/>
      <c r="M29" s="266">
        <f t="shared" si="0"/>
        <v>0</v>
      </c>
      <c r="N29" s="266"/>
      <c r="O29" s="266">
        <f t="shared" si="1"/>
        <v>0</v>
      </c>
    </row>
    <row r="30" spans="1:15" s="97" customFormat="1" ht="12.75">
      <c r="A30" s="112"/>
      <c r="B30" s="173"/>
      <c r="C30" s="189" t="s">
        <v>78</v>
      </c>
      <c r="D30" s="204"/>
      <c r="E30" s="584"/>
      <c r="F30" s="361"/>
      <c r="G30" s="526"/>
      <c r="H30" s="529"/>
      <c r="I30" s="532"/>
      <c r="M30" s="266">
        <f t="shared" si="0"/>
        <v>0</v>
      </c>
      <c r="N30" s="266"/>
      <c r="O30" s="266">
        <f t="shared" si="1"/>
        <v>0</v>
      </c>
    </row>
    <row r="31" spans="1:15" ht="12.75">
      <c r="A31" s="108">
        <v>7</v>
      </c>
      <c r="B31" s="165" t="s">
        <v>52</v>
      </c>
      <c r="C31" s="274" t="s">
        <v>120</v>
      </c>
      <c r="D31" s="206" t="s">
        <v>172</v>
      </c>
      <c r="E31" s="99"/>
      <c r="F31" s="132">
        <v>1000</v>
      </c>
      <c r="G31" s="132">
        <v>10000</v>
      </c>
      <c r="H31" s="131"/>
      <c r="I31" s="215"/>
      <c r="K31" s="96">
        <f>G31*0.01</f>
        <v>100</v>
      </c>
      <c r="M31" s="266">
        <f t="shared" si="0"/>
        <v>0</v>
      </c>
      <c r="N31" s="266"/>
      <c r="O31" s="266">
        <f t="shared" si="1"/>
        <v>0</v>
      </c>
    </row>
    <row r="32" spans="1:15" ht="12.75">
      <c r="A32" s="110"/>
      <c r="B32" s="172"/>
      <c r="C32" s="190" t="s">
        <v>197</v>
      </c>
      <c r="D32" s="203"/>
      <c r="E32" s="582"/>
      <c r="F32" s="359"/>
      <c r="G32" s="524"/>
      <c r="H32" s="527"/>
      <c r="I32" s="530"/>
      <c r="M32" s="266">
        <f t="shared" si="0"/>
        <v>0</v>
      </c>
      <c r="N32" s="266"/>
      <c r="O32" s="266">
        <f t="shared" si="1"/>
        <v>0</v>
      </c>
    </row>
    <row r="33" spans="1:15" ht="12.75">
      <c r="A33" s="110"/>
      <c r="B33" s="172"/>
      <c r="C33" s="181" t="s">
        <v>230</v>
      </c>
      <c r="D33" s="203"/>
      <c r="E33" s="583"/>
      <c r="F33" s="360"/>
      <c r="G33" s="525"/>
      <c r="H33" s="528"/>
      <c r="I33" s="531"/>
      <c r="M33" s="266">
        <f t="shared" si="0"/>
        <v>0</v>
      </c>
      <c r="N33" s="266"/>
      <c r="O33" s="266">
        <f t="shared" si="1"/>
        <v>0</v>
      </c>
    </row>
    <row r="34" spans="1:15" ht="12.75">
      <c r="A34" s="110"/>
      <c r="B34" s="172"/>
      <c r="C34" s="181" t="s">
        <v>79</v>
      </c>
      <c r="D34" s="203"/>
      <c r="E34" s="583"/>
      <c r="F34" s="360"/>
      <c r="G34" s="525"/>
      <c r="H34" s="528"/>
      <c r="I34" s="531"/>
      <c r="M34" s="266">
        <f t="shared" si="0"/>
        <v>0</v>
      </c>
      <c r="N34" s="266"/>
      <c r="O34" s="266">
        <f t="shared" si="1"/>
        <v>0</v>
      </c>
    </row>
    <row r="35" spans="1:15" ht="12.75">
      <c r="A35" s="110"/>
      <c r="B35" s="172"/>
      <c r="C35" s="181" t="s">
        <v>194</v>
      </c>
      <c r="D35" s="203"/>
      <c r="E35" s="583"/>
      <c r="F35" s="360"/>
      <c r="G35" s="525"/>
      <c r="H35" s="528"/>
      <c r="I35" s="531"/>
      <c r="M35" s="266">
        <f t="shared" si="0"/>
        <v>0</v>
      </c>
      <c r="N35" s="266"/>
      <c r="O35" s="266">
        <f t="shared" si="1"/>
        <v>0</v>
      </c>
    </row>
    <row r="36" spans="1:15" ht="12.75">
      <c r="A36" s="110"/>
      <c r="B36" s="172"/>
      <c r="C36" s="181" t="s">
        <v>231</v>
      </c>
      <c r="D36" s="203"/>
      <c r="E36" s="583"/>
      <c r="F36" s="360"/>
      <c r="G36" s="525"/>
      <c r="H36" s="528"/>
      <c r="I36" s="531"/>
      <c r="M36" s="266">
        <f t="shared" si="0"/>
        <v>0</v>
      </c>
      <c r="N36" s="266"/>
      <c r="O36" s="266">
        <f t="shared" si="1"/>
        <v>0</v>
      </c>
    </row>
    <row r="37" spans="1:15" ht="12.75">
      <c r="A37" s="110"/>
      <c r="B37" s="172"/>
      <c r="C37" s="191" t="s">
        <v>241</v>
      </c>
      <c r="D37" s="203"/>
      <c r="E37" s="583"/>
      <c r="F37" s="360"/>
      <c r="G37" s="525"/>
      <c r="H37" s="528"/>
      <c r="I37" s="531"/>
      <c r="M37" s="266">
        <f t="shared" si="0"/>
        <v>0</v>
      </c>
      <c r="N37" s="266"/>
      <c r="O37" s="266">
        <f t="shared" si="1"/>
        <v>0</v>
      </c>
    </row>
    <row r="38" spans="1:15" ht="13.5" thickBot="1">
      <c r="A38" s="110"/>
      <c r="B38" s="172"/>
      <c r="C38" s="181" t="s">
        <v>78</v>
      </c>
      <c r="D38" s="203"/>
      <c r="E38" s="583"/>
      <c r="F38" s="360"/>
      <c r="G38" s="525"/>
      <c r="H38" s="528"/>
      <c r="I38" s="531"/>
      <c r="M38" s="266">
        <f t="shared" si="0"/>
        <v>0</v>
      </c>
      <c r="N38" s="266"/>
      <c r="O38" s="266">
        <f t="shared" si="1"/>
        <v>0</v>
      </c>
    </row>
    <row r="39" spans="1:227" s="104" customFormat="1" ht="13.5" thickTop="1">
      <c r="A39" s="325"/>
      <c r="B39" s="326"/>
      <c r="C39" s="327"/>
      <c r="D39" s="278"/>
      <c r="E39" s="328"/>
      <c r="F39" s="329"/>
      <c r="G39" s="330"/>
      <c r="H39" s="329"/>
      <c r="I39" s="329"/>
      <c r="J39" s="106"/>
      <c r="K39" s="106"/>
      <c r="L39" s="106"/>
      <c r="M39" s="115"/>
      <c r="N39" s="115"/>
      <c r="O39" s="115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</row>
    <row r="40" spans="1:15" s="106" customFormat="1" ht="12.75">
      <c r="A40" s="231"/>
      <c r="B40" s="337"/>
      <c r="C40" s="241"/>
      <c r="D40" s="229"/>
      <c r="E40" s="242"/>
      <c r="F40" s="243"/>
      <c r="G40" s="244"/>
      <c r="H40" s="243"/>
      <c r="I40" s="243"/>
      <c r="M40" s="115"/>
      <c r="N40" s="115"/>
      <c r="O40" s="115"/>
    </row>
    <row r="41" spans="1:15" s="106" customFormat="1" ht="12.75">
      <c r="A41" s="231"/>
      <c r="B41" s="337"/>
      <c r="C41" s="241"/>
      <c r="D41" s="229"/>
      <c r="E41" s="242"/>
      <c r="F41" s="243"/>
      <c r="G41" s="244"/>
      <c r="H41" s="243"/>
      <c r="I41" s="243"/>
      <c r="M41" s="115"/>
      <c r="N41" s="115"/>
      <c r="O41" s="115"/>
    </row>
    <row r="42" spans="1:15" s="106" customFormat="1" ht="12.75">
      <c r="A42" s="231"/>
      <c r="B42" s="337"/>
      <c r="C42" s="241"/>
      <c r="D42" s="229"/>
      <c r="E42" s="242"/>
      <c r="F42" s="243"/>
      <c r="G42" s="244"/>
      <c r="H42" s="243"/>
      <c r="I42" s="243"/>
      <c r="M42" s="115"/>
      <c r="N42" s="115"/>
      <c r="O42" s="115"/>
    </row>
    <row r="43" spans="1:15" s="106" customFormat="1" ht="12.75">
      <c r="A43" s="231"/>
      <c r="B43" s="337"/>
      <c r="C43" s="241"/>
      <c r="D43" s="229"/>
      <c r="E43" s="242"/>
      <c r="F43" s="243"/>
      <c r="G43" s="244"/>
      <c r="H43" s="243"/>
      <c r="I43" s="243"/>
      <c r="M43" s="115"/>
      <c r="N43" s="115"/>
      <c r="O43" s="115"/>
    </row>
    <row r="44" spans="1:15" s="106" customFormat="1" ht="12.75">
      <c r="A44" s="231"/>
      <c r="B44" s="337"/>
      <c r="C44" s="241"/>
      <c r="D44" s="229"/>
      <c r="E44" s="242"/>
      <c r="F44" s="243"/>
      <c r="G44" s="244"/>
      <c r="H44" s="243"/>
      <c r="I44" s="243"/>
      <c r="M44" s="115"/>
      <c r="N44" s="115"/>
      <c r="O44" s="115"/>
    </row>
    <row r="45" spans="1:15" s="106" customFormat="1" ht="12.75">
      <c r="A45" s="231"/>
      <c r="B45" s="337"/>
      <c r="C45" s="241"/>
      <c r="D45" s="229"/>
      <c r="E45" s="242"/>
      <c r="F45" s="243"/>
      <c r="G45" s="244"/>
      <c r="H45" s="243"/>
      <c r="I45" s="243"/>
      <c r="M45" s="115"/>
      <c r="N45" s="115"/>
      <c r="O45" s="115"/>
    </row>
    <row r="46" spans="1:227" s="354" customFormat="1" ht="13.5" thickBot="1">
      <c r="A46" s="331"/>
      <c r="B46" s="332"/>
      <c r="C46" s="333"/>
      <c r="D46" s="317"/>
      <c r="E46" s="334"/>
      <c r="F46" s="335"/>
      <c r="G46" s="336"/>
      <c r="H46" s="335"/>
      <c r="I46" s="335"/>
      <c r="J46" s="106"/>
      <c r="K46" s="106"/>
      <c r="L46" s="106"/>
      <c r="M46" s="115"/>
      <c r="N46" s="115"/>
      <c r="O46" s="115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</row>
    <row r="47" spans="1:227" ht="17.25" customHeight="1" thickTop="1">
      <c r="A47" s="322">
        <v>8</v>
      </c>
      <c r="B47" s="323" t="s">
        <v>74</v>
      </c>
      <c r="C47" s="313" t="s">
        <v>141</v>
      </c>
      <c r="D47" s="261" t="s">
        <v>172</v>
      </c>
      <c r="E47" s="365"/>
      <c r="F47" s="364">
        <v>1000</v>
      </c>
      <c r="G47" s="364">
        <v>14000</v>
      </c>
      <c r="H47" s="361"/>
      <c r="I47" s="321"/>
      <c r="J47" s="106"/>
      <c r="K47" s="106">
        <f>G47*0.01</f>
        <v>140</v>
      </c>
      <c r="L47" s="106"/>
      <c r="M47" s="115">
        <f t="shared" si="0"/>
        <v>0</v>
      </c>
      <c r="N47" s="115"/>
      <c r="O47" s="115">
        <f t="shared" si="1"/>
        <v>0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</row>
    <row r="48" spans="1:15" ht="12.75">
      <c r="A48" s="110"/>
      <c r="B48" s="172"/>
      <c r="C48" s="190" t="s">
        <v>192</v>
      </c>
      <c r="D48" s="203"/>
      <c r="E48" s="582"/>
      <c r="F48" s="359"/>
      <c r="G48" s="524"/>
      <c r="H48" s="527"/>
      <c r="I48" s="530"/>
      <c r="M48" s="266">
        <f t="shared" si="0"/>
        <v>0</v>
      </c>
      <c r="N48" s="266"/>
      <c r="O48" s="266">
        <f t="shared" si="1"/>
        <v>0</v>
      </c>
    </row>
    <row r="49" spans="1:15" ht="12.75">
      <c r="A49" s="110"/>
      <c r="B49" s="172"/>
      <c r="C49" s="181" t="s">
        <v>200</v>
      </c>
      <c r="D49" s="203"/>
      <c r="E49" s="583"/>
      <c r="F49" s="360"/>
      <c r="G49" s="525"/>
      <c r="H49" s="528"/>
      <c r="I49" s="531"/>
      <c r="M49" s="266">
        <f t="shared" si="0"/>
        <v>0</v>
      </c>
      <c r="N49" s="266"/>
      <c r="O49" s="266">
        <f t="shared" si="1"/>
        <v>0</v>
      </c>
    </row>
    <row r="50" spans="1:15" ht="12.75">
      <c r="A50" s="110"/>
      <c r="B50" s="172"/>
      <c r="C50" s="181" t="s">
        <v>201</v>
      </c>
      <c r="D50" s="203"/>
      <c r="E50" s="583"/>
      <c r="F50" s="360"/>
      <c r="G50" s="525"/>
      <c r="H50" s="528"/>
      <c r="I50" s="531"/>
      <c r="M50" s="266">
        <f t="shared" si="0"/>
        <v>0</v>
      </c>
      <c r="N50" s="266"/>
      <c r="O50" s="266">
        <f t="shared" si="1"/>
        <v>0</v>
      </c>
    </row>
    <row r="51" spans="1:15" ht="12.75">
      <c r="A51" s="110"/>
      <c r="B51" s="172"/>
      <c r="C51" s="181" t="s">
        <v>122</v>
      </c>
      <c r="D51" s="203"/>
      <c r="E51" s="583"/>
      <c r="F51" s="360"/>
      <c r="G51" s="525"/>
      <c r="H51" s="528"/>
      <c r="I51" s="531"/>
      <c r="M51" s="266">
        <f t="shared" si="0"/>
        <v>0</v>
      </c>
      <c r="N51" s="266"/>
      <c r="O51" s="266">
        <f t="shared" si="1"/>
        <v>0</v>
      </c>
    </row>
    <row r="52" spans="1:15" ht="12.75">
      <c r="A52" s="110"/>
      <c r="B52" s="172"/>
      <c r="C52" s="181" t="s">
        <v>232</v>
      </c>
      <c r="D52" s="203"/>
      <c r="E52" s="583"/>
      <c r="F52" s="360"/>
      <c r="G52" s="525"/>
      <c r="H52" s="528"/>
      <c r="I52" s="531"/>
      <c r="M52" s="266">
        <f t="shared" si="0"/>
        <v>0</v>
      </c>
      <c r="N52" s="266"/>
      <c r="O52" s="266">
        <f t="shared" si="1"/>
        <v>0</v>
      </c>
    </row>
    <row r="53" spans="1:15" ht="12.75">
      <c r="A53" s="110"/>
      <c r="B53" s="172"/>
      <c r="C53" s="191" t="s">
        <v>241</v>
      </c>
      <c r="D53" s="203"/>
      <c r="E53" s="583"/>
      <c r="F53" s="360"/>
      <c r="G53" s="525"/>
      <c r="H53" s="528"/>
      <c r="I53" s="531"/>
      <c r="M53" s="266">
        <f t="shared" si="0"/>
        <v>0</v>
      </c>
      <c r="N53" s="266"/>
      <c r="O53" s="266">
        <f t="shared" si="1"/>
        <v>0</v>
      </c>
    </row>
    <row r="54" spans="1:15" ht="12.75">
      <c r="A54" s="110"/>
      <c r="B54" s="172"/>
      <c r="C54" s="181" t="s">
        <v>233</v>
      </c>
      <c r="D54" s="203"/>
      <c r="E54" s="583"/>
      <c r="F54" s="360"/>
      <c r="G54" s="525"/>
      <c r="H54" s="528"/>
      <c r="I54" s="531"/>
      <c r="M54" s="266">
        <f t="shared" si="0"/>
        <v>0</v>
      </c>
      <c r="N54" s="266"/>
      <c r="O54" s="266">
        <f t="shared" si="1"/>
        <v>0</v>
      </c>
    </row>
    <row r="55" spans="1:15" ht="12.75">
      <c r="A55" s="110"/>
      <c r="B55" s="172"/>
      <c r="C55" s="181" t="s">
        <v>78</v>
      </c>
      <c r="D55" s="203"/>
      <c r="E55" s="584"/>
      <c r="F55" s="361"/>
      <c r="G55" s="526"/>
      <c r="H55" s="529"/>
      <c r="I55" s="532"/>
      <c r="M55" s="266">
        <f t="shared" si="0"/>
        <v>0</v>
      </c>
      <c r="N55" s="266"/>
      <c r="O55" s="266">
        <f t="shared" si="1"/>
        <v>0</v>
      </c>
    </row>
    <row r="56" spans="1:15" ht="12.75">
      <c r="A56" s="108">
        <v>9</v>
      </c>
      <c r="B56" s="165" t="s">
        <v>75</v>
      </c>
      <c r="C56" s="272" t="s">
        <v>141</v>
      </c>
      <c r="D56" s="206" t="s">
        <v>172</v>
      </c>
      <c r="E56" s="99"/>
      <c r="F56" s="132">
        <v>1000</v>
      </c>
      <c r="G56" s="132">
        <v>10000</v>
      </c>
      <c r="H56" s="131"/>
      <c r="I56" s="215"/>
      <c r="K56" s="96">
        <f>G56*0.01</f>
        <v>100</v>
      </c>
      <c r="M56" s="266">
        <f t="shared" si="0"/>
        <v>0</v>
      </c>
      <c r="N56" s="266"/>
      <c r="O56" s="266">
        <f t="shared" si="1"/>
        <v>0</v>
      </c>
    </row>
    <row r="57" spans="1:15" ht="12.75">
      <c r="A57" s="110"/>
      <c r="B57" s="172"/>
      <c r="C57" s="190" t="s">
        <v>197</v>
      </c>
      <c r="D57" s="203"/>
      <c r="E57" s="582"/>
      <c r="F57" s="359"/>
      <c r="G57" s="524"/>
      <c r="H57" s="527"/>
      <c r="I57" s="530"/>
      <c r="M57" s="266">
        <f t="shared" si="0"/>
        <v>0</v>
      </c>
      <c r="N57" s="266"/>
      <c r="O57" s="266">
        <f t="shared" si="1"/>
        <v>0</v>
      </c>
    </row>
    <row r="58" spans="1:15" ht="12.75">
      <c r="A58" s="110"/>
      <c r="B58" s="172"/>
      <c r="C58" s="181" t="s">
        <v>200</v>
      </c>
      <c r="D58" s="203"/>
      <c r="E58" s="583"/>
      <c r="F58" s="360"/>
      <c r="G58" s="525"/>
      <c r="H58" s="528"/>
      <c r="I58" s="531"/>
      <c r="M58" s="266">
        <f t="shared" si="0"/>
        <v>0</v>
      </c>
      <c r="N58" s="266"/>
      <c r="O58" s="266">
        <f t="shared" si="1"/>
        <v>0</v>
      </c>
    </row>
    <row r="59" spans="1:15" ht="12.75">
      <c r="A59" s="110"/>
      <c r="B59" s="172"/>
      <c r="C59" s="181" t="s">
        <v>201</v>
      </c>
      <c r="D59" s="203"/>
      <c r="E59" s="583"/>
      <c r="F59" s="360"/>
      <c r="G59" s="525"/>
      <c r="H59" s="528"/>
      <c r="I59" s="531"/>
      <c r="M59" s="266">
        <f t="shared" si="0"/>
        <v>0</v>
      </c>
      <c r="N59" s="266"/>
      <c r="O59" s="266">
        <f t="shared" si="1"/>
        <v>0</v>
      </c>
    </row>
    <row r="60" spans="1:15" ht="12.75">
      <c r="A60" s="110"/>
      <c r="B60" s="172"/>
      <c r="C60" s="181" t="s">
        <v>122</v>
      </c>
      <c r="D60" s="203"/>
      <c r="E60" s="583"/>
      <c r="F60" s="360"/>
      <c r="G60" s="525"/>
      <c r="H60" s="528"/>
      <c r="I60" s="531"/>
      <c r="M60" s="266">
        <f t="shared" si="0"/>
        <v>0</v>
      </c>
      <c r="N60" s="266"/>
      <c r="O60" s="266">
        <f t="shared" si="1"/>
        <v>0</v>
      </c>
    </row>
    <row r="61" spans="1:15" ht="12.75">
      <c r="A61" s="110"/>
      <c r="B61" s="172"/>
      <c r="C61" s="181" t="s">
        <v>242</v>
      </c>
      <c r="D61" s="203"/>
      <c r="E61" s="583"/>
      <c r="F61" s="360"/>
      <c r="G61" s="525"/>
      <c r="H61" s="528"/>
      <c r="I61" s="531"/>
      <c r="M61" s="266">
        <f t="shared" si="0"/>
        <v>0</v>
      </c>
      <c r="N61" s="266"/>
      <c r="O61" s="266">
        <f t="shared" si="1"/>
        <v>0</v>
      </c>
    </row>
    <row r="62" spans="1:15" ht="12.75">
      <c r="A62" s="110"/>
      <c r="B62" s="172"/>
      <c r="C62" s="191" t="s">
        <v>241</v>
      </c>
      <c r="D62" s="203"/>
      <c r="E62" s="583"/>
      <c r="F62" s="360"/>
      <c r="G62" s="525"/>
      <c r="H62" s="528"/>
      <c r="I62" s="531"/>
      <c r="M62" s="266">
        <f t="shared" si="0"/>
        <v>0</v>
      </c>
      <c r="N62" s="266"/>
      <c r="O62" s="266">
        <f t="shared" si="1"/>
        <v>0</v>
      </c>
    </row>
    <row r="63" spans="1:15" ht="12.75">
      <c r="A63" s="110"/>
      <c r="B63" s="172"/>
      <c r="C63" s="181" t="s">
        <v>204</v>
      </c>
      <c r="D63" s="203"/>
      <c r="E63" s="583"/>
      <c r="F63" s="360"/>
      <c r="G63" s="525"/>
      <c r="H63" s="528"/>
      <c r="I63" s="531"/>
      <c r="M63" s="266">
        <f t="shared" si="0"/>
        <v>0</v>
      </c>
      <c r="N63" s="266"/>
      <c r="O63" s="266">
        <f t="shared" si="1"/>
        <v>0</v>
      </c>
    </row>
    <row r="64" spans="1:15" ht="13.5" thickBot="1">
      <c r="A64" s="110"/>
      <c r="B64" s="172"/>
      <c r="C64" s="181" t="s">
        <v>78</v>
      </c>
      <c r="D64" s="203"/>
      <c r="E64" s="584"/>
      <c r="F64" s="361"/>
      <c r="G64" s="526"/>
      <c r="H64" s="529"/>
      <c r="I64" s="532"/>
      <c r="M64" s="266">
        <f t="shared" si="0"/>
        <v>0</v>
      </c>
      <c r="N64" s="266"/>
      <c r="O64" s="266">
        <f t="shared" si="1"/>
        <v>0</v>
      </c>
    </row>
    <row r="65" spans="1:16" s="97" customFormat="1" ht="26.25" customHeight="1" thickBot="1" thickTop="1">
      <c r="A65" s="195"/>
      <c r="B65" s="533" t="s">
        <v>162</v>
      </c>
      <c r="C65" s="533"/>
      <c r="D65" s="196"/>
      <c r="E65" s="196"/>
      <c r="F65" s="240"/>
      <c r="G65" s="196"/>
      <c r="H65" s="234"/>
      <c r="I65" s="219"/>
      <c r="M65" s="275">
        <f>SUM(M16:M64)</f>
        <v>0</v>
      </c>
      <c r="N65" s="276"/>
      <c r="O65" s="275">
        <f>SUM(O16:O64)</f>
        <v>0</v>
      </c>
      <c r="P65" s="276"/>
    </row>
    <row r="66" ht="13.5" thickTop="1"/>
    <row r="68" spans="1:4" ht="15.75">
      <c r="A68" s="268"/>
      <c r="B68" s="101"/>
      <c r="D68" s="100"/>
    </row>
    <row r="69" spans="1:9" ht="15.75">
      <c r="A69" s="268"/>
      <c r="B69" s="101"/>
      <c r="D69" s="100"/>
      <c r="G69" s="276" t="s">
        <v>251</v>
      </c>
      <c r="H69" s="101"/>
      <c r="I69" s="101"/>
    </row>
    <row r="70" spans="1:9" ht="15.75">
      <c r="A70" s="101"/>
      <c r="B70" s="101"/>
      <c r="C70" s="101"/>
      <c r="G70" s="101"/>
      <c r="H70" s="101"/>
      <c r="I70" s="101"/>
    </row>
    <row r="72" spans="1:6" ht="15.75">
      <c r="A72" s="268"/>
      <c r="B72" s="268"/>
      <c r="C72" s="356"/>
      <c r="F72" s="356"/>
    </row>
    <row r="73" spans="1:6" ht="15.75">
      <c r="A73" s="268"/>
      <c r="B73" s="268"/>
      <c r="C73" s="356"/>
      <c r="F73" s="356"/>
    </row>
  </sheetData>
  <sheetProtection/>
  <mergeCells count="27">
    <mergeCell ref="B65:C65"/>
    <mergeCell ref="E48:E55"/>
    <mergeCell ref="G48:G55"/>
    <mergeCell ref="H48:H55"/>
    <mergeCell ref="I48:I55"/>
    <mergeCell ref="E57:E64"/>
    <mergeCell ref="G57:G64"/>
    <mergeCell ref="H57:H64"/>
    <mergeCell ref="I57:I64"/>
    <mergeCell ref="E24:E30"/>
    <mergeCell ref="G24:G30"/>
    <mergeCell ref="H24:H30"/>
    <mergeCell ref="I24:I30"/>
    <mergeCell ref="E32:E38"/>
    <mergeCell ref="G32:G38"/>
    <mergeCell ref="H32:H38"/>
    <mergeCell ref="I32:I38"/>
    <mergeCell ref="A5:I5"/>
    <mergeCell ref="A6:I6"/>
    <mergeCell ref="A7:I7"/>
    <mergeCell ref="A9:A11"/>
    <mergeCell ref="B9:B11"/>
    <mergeCell ref="C9:C11"/>
    <mergeCell ref="D9:D11"/>
    <mergeCell ref="E9:E11"/>
    <mergeCell ref="F9:G10"/>
    <mergeCell ref="H9:I10"/>
  </mergeCells>
  <printOptions/>
  <pageMargins left="0" right="0" top="0.35433070866141736" bottom="0.35433070866141736" header="0" footer="0"/>
  <pageSetup fitToHeight="0" horizontalDpi="600" verticalDpi="600" orientation="landscape" paperSize="9" scale="9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L83"/>
  <sheetViews>
    <sheetView tabSelected="1" zoomScalePageLayoutView="0" workbookViewId="0" topLeftCell="A37">
      <selection activeCell="R16" sqref="R16"/>
    </sheetView>
  </sheetViews>
  <sheetFormatPr defaultColWidth="9.140625" defaultRowHeight="12.75"/>
  <cols>
    <col min="1" max="1" width="9.140625" style="96" customWidth="1"/>
    <col min="2" max="2" width="11.8515625" style="96" customWidth="1"/>
    <col min="3" max="3" width="66.8515625" style="96" customWidth="1"/>
    <col min="4" max="4" width="12.421875" style="96" customWidth="1"/>
    <col min="5" max="5" width="11.57421875" style="96" customWidth="1"/>
    <col min="6" max="6" width="10.00390625" style="96" customWidth="1"/>
    <col min="7" max="7" width="10.140625" style="97" bestFit="1" customWidth="1"/>
    <col min="8" max="8" width="13.421875" style="96" customWidth="1"/>
    <col min="9" max="9" width="15.421875" style="96" customWidth="1"/>
    <col min="10" max="10" width="9.140625" style="96" customWidth="1"/>
    <col min="11" max="13" width="0" style="96" hidden="1" customWidth="1"/>
    <col min="14" max="14" width="10.140625" style="96" hidden="1" customWidth="1"/>
    <col min="15" max="15" width="0" style="96" hidden="1" customWidth="1"/>
    <col min="16" max="16" width="12.7109375" style="96" hidden="1" customWidth="1"/>
    <col min="17" max="16384" width="9.140625" style="96" customWidth="1"/>
  </cols>
  <sheetData>
    <row r="1" spans="1:8" ht="15.75">
      <c r="A1" s="122" t="s">
        <v>250</v>
      </c>
      <c r="B1" s="123"/>
      <c r="C1" s="124"/>
      <c r="H1" s="277" t="s">
        <v>254</v>
      </c>
    </row>
    <row r="2" spans="1:8" ht="15">
      <c r="A2" s="508" t="s">
        <v>253</v>
      </c>
      <c r="B2" s="123"/>
      <c r="C2" s="124"/>
      <c r="H2" s="96" t="s">
        <v>249</v>
      </c>
    </row>
    <row r="3" spans="1:2" ht="12.75">
      <c r="A3" s="94"/>
      <c r="B3" s="95"/>
    </row>
    <row r="4" spans="1:2" ht="12.75">
      <c r="A4" s="94"/>
      <c r="B4" s="95"/>
    </row>
    <row r="5" spans="1:9" ht="12.75" customHeight="1">
      <c r="A5" s="509" t="s">
        <v>170</v>
      </c>
      <c r="B5" s="509"/>
      <c r="C5" s="509"/>
      <c r="D5" s="509"/>
      <c r="E5" s="509"/>
      <c r="F5" s="509"/>
      <c r="G5" s="509"/>
      <c r="H5" s="509"/>
      <c r="I5" s="509"/>
    </row>
    <row r="6" spans="1:9" ht="17.25" customHeight="1">
      <c r="A6" s="509" t="s">
        <v>171</v>
      </c>
      <c r="B6" s="509"/>
      <c r="C6" s="509"/>
      <c r="D6" s="509"/>
      <c r="E6" s="509"/>
      <c r="F6" s="509"/>
      <c r="G6" s="509"/>
      <c r="H6" s="509"/>
      <c r="I6" s="509"/>
    </row>
    <row r="7" spans="1:9" ht="12.75" customHeight="1">
      <c r="A7" s="510" t="s">
        <v>244</v>
      </c>
      <c r="B7" s="510"/>
      <c r="C7" s="510"/>
      <c r="D7" s="510"/>
      <c r="E7" s="510"/>
      <c r="F7" s="510"/>
      <c r="G7" s="510"/>
      <c r="H7" s="510"/>
      <c r="I7" s="510"/>
    </row>
    <row r="8" ht="13.5" thickBot="1">
      <c r="A8" s="98"/>
    </row>
    <row r="9" spans="1:9" ht="13.5" customHeight="1" thickTop="1">
      <c r="A9" s="562" t="s">
        <v>0</v>
      </c>
      <c r="B9" s="565" t="s">
        <v>4</v>
      </c>
      <c r="C9" s="568" t="s">
        <v>21</v>
      </c>
      <c r="D9" s="571" t="s">
        <v>5</v>
      </c>
      <c r="E9" s="573" t="s">
        <v>169</v>
      </c>
      <c r="F9" s="575" t="s">
        <v>179</v>
      </c>
      <c r="G9" s="576"/>
      <c r="H9" s="575" t="s">
        <v>181</v>
      </c>
      <c r="I9" s="579"/>
    </row>
    <row r="10" spans="1:9" ht="18" customHeight="1" thickBot="1">
      <c r="A10" s="563"/>
      <c r="B10" s="566"/>
      <c r="C10" s="569"/>
      <c r="D10" s="572"/>
      <c r="E10" s="574"/>
      <c r="F10" s="577"/>
      <c r="G10" s="578"/>
      <c r="H10" s="580"/>
      <c r="I10" s="581"/>
    </row>
    <row r="11" spans="1:9" ht="30.75" customHeight="1">
      <c r="A11" s="564"/>
      <c r="B11" s="567"/>
      <c r="C11" s="570"/>
      <c r="D11" s="572"/>
      <c r="E11" s="574"/>
      <c r="F11" s="230" t="s">
        <v>177</v>
      </c>
      <c r="G11" s="230" t="s">
        <v>178</v>
      </c>
      <c r="H11" s="230" t="s">
        <v>180</v>
      </c>
      <c r="I11" s="233" t="s">
        <v>178</v>
      </c>
    </row>
    <row r="12" spans="1:9" ht="13.5" thickBot="1">
      <c r="A12" s="126">
        <v>0</v>
      </c>
      <c r="B12" s="161">
        <v>1</v>
      </c>
      <c r="C12" s="177">
        <v>2</v>
      </c>
      <c r="D12" s="175">
        <v>3</v>
      </c>
      <c r="E12" s="127">
        <v>4</v>
      </c>
      <c r="F12" s="127">
        <v>5</v>
      </c>
      <c r="G12" s="127">
        <v>6</v>
      </c>
      <c r="H12" s="127" t="s">
        <v>92</v>
      </c>
      <c r="I12" s="130" t="s">
        <v>93</v>
      </c>
    </row>
    <row r="13" spans="1:9" ht="13.5" thickBot="1">
      <c r="A13" s="110"/>
      <c r="B13" s="162">
        <v>101</v>
      </c>
      <c r="C13" s="178" t="s">
        <v>6</v>
      </c>
      <c r="D13" s="176"/>
      <c r="E13" s="148"/>
      <c r="F13" s="148"/>
      <c r="G13" s="147"/>
      <c r="H13" s="235"/>
      <c r="I13" s="149"/>
    </row>
    <row r="14" spans="1:9" ht="12.75">
      <c r="A14" s="211"/>
      <c r="B14" s="163" t="s">
        <v>7</v>
      </c>
      <c r="C14" s="179" t="s">
        <v>8</v>
      </c>
      <c r="D14" s="205"/>
      <c r="E14" s="151"/>
      <c r="F14" s="236"/>
      <c r="G14" s="150"/>
      <c r="H14" s="236"/>
      <c r="I14" s="212"/>
    </row>
    <row r="15" spans="1:9" ht="12.75">
      <c r="A15" s="125"/>
      <c r="B15" s="164" t="s">
        <v>9</v>
      </c>
      <c r="C15" s="180" t="s">
        <v>10</v>
      </c>
      <c r="D15" s="200"/>
      <c r="E15" s="114"/>
      <c r="F15" s="237"/>
      <c r="G15" s="133"/>
      <c r="H15" s="237"/>
      <c r="I15" s="213"/>
    </row>
    <row r="16" spans="1:16" ht="25.5">
      <c r="A16" s="108">
        <v>1</v>
      </c>
      <c r="B16" s="165" t="s">
        <v>25</v>
      </c>
      <c r="C16" s="293" t="s">
        <v>205</v>
      </c>
      <c r="D16" s="206" t="s">
        <v>172</v>
      </c>
      <c r="E16" s="116"/>
      <c r="F16" s="134">
        <v>25000</v>
      </c>
      <c r="G16" s="134">
        <v>180000</v>
      </c>
      <c r="H16" s="238"/>
      <c r="I16" s="214"/>
      <c r="K16" s="96">
        <f aca="true" t="shared" si="0" ref="K16:K22">G16*0.01</f>
        <v>1800</v>
      </c>
      <c r="N16" s="266">
        <f>E16*F16</f>
        <v>0</v>
      </c>
      <c r="O16" s="266"/>
      <c r="P16" s="266">
        <f>E16*G16</f>
        <v>0</v>
      </c>
    </row>
    <row r="17" spans="1:16" ht="25.5">
      <c r="A17" s="108">
        <v>2</v>
      </c>
      <c r="B17" s="165" t="s">
        <v>26</v>
      </c>
      <c r="C17" s="293" t="s">
        <v>206</v>
      </c>
      <c r="D17" s="206" t="s">
        <v>172</v>
      </c>
      <c r="E17" s="99"/>
      <c r="F17" s="132">
        <v>11000</v>
      </c>
      <c r="G17" s="132">
        <v>50000</v>
      </c>
      <c r="H17" s="131"/>
      <c r="I17" s="215"/>
      <c r="K17" s="96">
        <f t="shared" si="0"/>
        <v>500</v>
      </c>
      <c r="N17" s="266">
        <f aca="true" t="shared" si="1" ref="N17:N73">E17*F17</f>
        <v>0</v>
      </c>
      <c r="O17" s="266"/>
      <c r="P17" s="266">
        <f aca="true" t="shared" si="2" ref="P17:P73">E17*G17</f>
        <v>0</v>
      </c>
    </row>
    <row r="18" spans="1:16" ht="12.75">
      <c r="A18" s="108">
        <v>3</v>
      </c>
      <c r="B18" s="165" t="s">
        <v>31</v>
      </c>
      <c r="C18" s="181" t="s">
        <v>55</v>
      </c>
      <c r="D18" s="206" t="s">
        <v>172</v>
      </c>
      <c r="E18" s="99"/>
      <c r="F18" s="132">
        <v>1000</v>
      </c>
      <c r="G18" s="132">
        <v>10000</v>
      </c>
      <c r="H18" s="131"/>
      <c r="I18" s="215"/>
      <c r="K18" s="96">
        <f t="shared" si="0"/>
        <v>100</v>
      </c>
      <c r="N18" s="266">
        <f t="shared" si="1"/>
        <v>0</v>
      </c>
      <c r="O18" s="266"/>
      <c r="P18" s="266">
        <f t="shared" si="2"/>
        <v>0</v>
      </c>
    </row>
    <row r="19" spans="1:16" ht="12.75">
      <c r="A19" s="108">
        <v>4</v>
      </c>
      <c r="B19" s="165" t="s">
        <v>32</v>
      </c>
      <c r="C19" s="181" t="s">
        <v>85</v>
      </c>
      <c r="D19" s="206" t="s">
        <v>172</v>
      </c>
      <c r="E19" s="99"/>
      <c r="F19" s="132">
        <v>5000</v>
      </c>
      <c r="G19" s="132">
        <v>20000</v>
      </c>
      <c r="H19" s="131"/>
      <c r="I19" s="215"/>
      <c r="K19" s="96">
        <f t="shared" si="0"/>
        <v>200</v>
      </c>
      <c r="N19" s="266">
        <f t="shared" si="1"/>
        <v>0</v>
      </c>
      <c r="O19" s="266"/>
      <c r="P19" s="266">
        <f t="shared" si="2"/>
        <v>0</v>
      </c>
    </row>
    <row r="20" spans="1:16" ht="12.75">
      <c r="A20" s="108">
        <v>5</v>
      </c>
      <c r="B20" s="165" t="s">
        <v>33</v>
      </c>
      <c r="C20" s="181" t="s">
        <v>235</v>
      </c>
      <c r="D20" s="206" t="s">
        <v>173</v>
      </c>
      <c r="E20" s="99"/>
      <c r="F20" s="132">
        <v>20000</v>
      </c>
      <c r="G20" s="132">
        <v>100000</v>
      </c>
      <c r="H20" s="131"/>
      <c r="I20" s="215"/>
      <c r="K20" s="96">
        <f t="shared" si="0"/>
        <v>1000</v>
      </c>
      <c r="N20" s="266">
        <f t="shared" si="1"/>
        <v>0</v>
      </c>
      <c r="O20" s="266"/>
      <c r="P20" s="266">
        <f t="shared" si="2"/>
        <v>0</v>
      </c>
    </row>
    <row r="21" spans="1:16" ht="25.5">
      <c r="A21" s="108">
        <v>6</v>
      </c>
      <c r="B21" s="165" t="s">
        <v>34</v>
      </c>
      <c r="C21" s="181" t="s">
        <v>243</v>
      </c>
      <c r="D21" s="206" t="s">
        <v>173</v>
      </c>
      <c r="E21" s="99"/>
      <c r="F21" s="132">
        <v>5000</v>
      </c>
      <c r="G21" s="132">
        <v>10000</v>
      </c>
      <c r="H21" s="131"/>
      <c r="I21" s="215"/>
      <c r="K21" s="96">
        <f t="shared" si="0"/>
        <v>100</v>
      </c>
      <c r="N21" s="266">
        <f t="shared" si="1"/>
        <v>0</v>
      </c>
      <c r="O21" s="266"/>
      <c r="P21" s="266">
        <f t="shared" si="2"/>
        <v>0</v>
      </c>
    </row>
    <row r="22" spans="1:16" ht="13.5" thickBot="1">
      <c r="A22" s="108">
        <v>7</v>
      </c>
      <c r="B22" s="165" t="s">
        <v>216</v>
      </c>
      <c r="C22" s="181" t="s">
        <v>59</v>
      </c>
      <c r="D22" s="206" t="s">
        <v>172</v>
      </c>
      <c r="E22" s="99"/>
      <c r="F22" s="132">
        <v>1000</v>
      </c>
      <c r="G22" s="132">
        <v>10000</v>
      </c>
      <c r="H22" s="131"/>
      <c r="I22" s="215"/>
      <c r="K22" s="96">
        <f t="shared" si="0"/>
        <v>100</v>
      </c>
      <c r="N22" s="266">
        <f t="shared" si="1"/>
        <v>0</v>
      </c>
      <c r="O22" s="266"/>
      <c r="P22" s="266">
        <f t="shared" si="2"/>
        <v>0</v>
      </c>
    </row>
    <row r="23" spans="1:16" ht="12.75">
      <c r="A23" s="152"/>
      <c r="B23" s="167" t="s">
        <v>12</v>
      </c>
      <c r="C23" s="183" t="s">
        <v>13</v>
      </c>
      <c r="D23" s="201"/>
      <c r="E23" s="139"/>
      <c r="F23" s="146"/>
      <c r="G23" s="136"/>
      <c r="H23" s="146"/>
      <c r="I23" s="216"/>
      <c r="N23" s="266">
        <f t="shared" si="1"/>
        <v>0</v>
      </c>
      <c r="O23" s="266"/>
      <c r="P23" s="266">
        <f t="shared" si="2"/>
        <v>0</v>
      </c>
    </row>
    <row r="24" spans="1:16" ht="12.75">
      <c r="A24" s="108">
        <v>8</v>
      </c>
      <c r="B24" s="165" t="s">
        <v>35</v>
      </c>
      <c r="C24" s="184" t="s">
        <v>86</v>
      </c>
      <c r="D24" s="206" t="s">
        <v>172</v>
      </c>
      <c r="E24" s="99"/>
      <c r="F24" s="132">
        <v>3000</v>
      </c>
      <c r="G24" s="132">
        <v>8000</v>
      </c>
      <c r="H24" s="131"/>
      <c r="I24" s="215"/>
      <c r="K24" s="96">
        <f>G24*0.01</f>
        <v>80</v>
      </c>
      <c r="N24" s="266">
        <f t="shared" si="1"/>
        <v>0</v>
      </c>
      <c r="O24" s="266"/>
      <c r="P24" s="266">
        <f t="shared" si="2"/>
        <v>0</v>
      </c>
    </row>
    <row r="25" spans="1:16" ht="12.75">
      <c r="A25" s="108">
        <v>9</v>
      </c>
      <c r="B25" s="165" t="s">
        <v>37</v>
      </c>
      <c r="C25" s="181" t="s">
        <v>56</v>
      </c>
      <c r="D25" s="206" t="s">
        <v>173</v>
      </c>
      <c r="E25" s="99"/>
      <c r="F25" s="132">
        <v>2000</v>
      </c>
      <c r="G25" s="132">
        <v>19000</v>
      </c>
      <c r="H25" s="131"/>
      <c r="I25" s="215"/>
      <c r="K25" s="96">
        <f>G25*0.01</f>
        <v>190</v>
      </c>
      <c r="N25" s="266">
        <f t="shared" si="1"/>
        <v>0</v>
      </c>
      <c r="O25" s="266"/>
      <c r="P25" s="266">
        <f t="shared" si="2"/>
        <v>0</v>
      </c>
    </row>
    <row r="26" spans="1:16" ht="12.75">
      <c r="A26" s="108">
        <v>10</v>
      </c>
      <c r="B26" s="165" t="s">
        <v>38</v>
      </c>
      <c r="C26" s="181" t="s">
        <v>137</v>
      </c>
      <c r="D26" s="206" t="s">
        <v>173</v>
      </c>
      <c r="E26" s="99"/>
      <c r="F26" s="132">
        <v>2000</v>
      </c>
      <c r="G26" s="132">
        <v>8000</v>
      </c>
      <c r="H26" s="131"/>
      <c r="I26" s="215"/>
      <c r="K26" s="96">
        <f>G26*0.01</f>
        <v>80</v>
      </c>
      <c r="N26" s="266">
        <f t="shared" si="1"/>
        <v>0</v>
      </c>
      <c r="O26" s="266"/>
      <c r="P26" s="266">
        <f t="shared" si="2"/>
        <v>0</v>
      </c>
    </row>
    <row r="27" spans="1:16" ht="13.5" thickBot="1">
      <c r="A27" s="109">
        <v>11</v>
      </c>
      <c r="B27" s="165" t="s">
        <v>41</v>
      </c>
      <c r="C27" s="185" t="s">
        <v>62</v>
      </c>
      <c r="D27" s="206" t="s">
        <v>172</v>
      </c>
      <c r="E27" s="99"/>
      <c r="F27" s="132">
        <v>2000</v>
      </c>
      <c r="G27" s="132">
        <v>8000</v>
      </c>
      <c r="H27" s="131"/>
      <c r="I27" s="215"/>
      <c r="K27" s="96">
        <f>G27*0.01</f>
        <v>80</v>
      </c>
      <c r="N27" s="266">
        <f t="shared" si="1"/>
        <v>0</v>
      </c>
      <c r="O27" s="266"/>
      <c r="P27" s="266">
        <f t="shared" si="2"/>
        <v>0</v>
      </c>
    </row>
    <row r="28" spans="1:16" ht="12.75">
      <c r="A28" s="135"/>
      <c r="B28" s="169" t="s">
        <v>67</v>
      </c>
      <c r="C28" s="187" t="s">
        <v>19</v>
      </c>
      <c r="D28" s="202"/>
      <c r="E28" s="139"/>
      <c r="F28" s="136"/>
      <c r="G28" s="136"/>
      <c r="H28" s="146"/>
      <c r="I28" s="216"/>
      <c r="N28" s="266">
        <f t="shared" si="1"/>
        <v>0</v>
      </c>
      <c r="O28" s="266"/>
      <c r="P28" s="266">
        <f t="shared" si="2"/>
        <v>0</v>
      </c>
    </row>
    <row r="29" spans="1:16" s="97" customFormat="1" ht="12.75">
      <c r="A29" s="111">
        <v>12</v>
      </c>
      <c r="B29" s="171" t="s">
        <v>51</v>
      </c>
      <c r="C29" s="273" t="s">
        <v>131</v>
      </c>
      <c r="D29" s="209" t="s">
        <v>172</v>
      </c>
      <c r="E29" s="99"/>
      <c r="F29" s="132">
        <v>1000</v>
      </c>
      <c r="G29" s="132">
        <v>10000</v>
      </c>
      <c r="H29" s="131"/>
      <c r="I29" s="215"/>
      <c r="K29" s="96">
        <f>G29*0.01</f>
        <v>100</v>
      </c>
      <c r="N29" s="266">
        <f t="shared" si="1"/>
        <v>0</v>
      </c>
      <c r="O29" s="266"/>
      <c r="P29" s="266">
        <f t="shared" si="2"/>
        <v>0</v>
      </c>
    </row>
    <row r="30" spans="1:16" s="97" customFormat="1" ht="12.75">
      <c r="A30" s="112"/>
      <c r="B30" s="173"/>
      <c r="C30" s="192" t="s">
        <v>226</v>
      </c>
      <c r="D30" s="204"/>
      <c r="E30" s="582"/>
      <c r="F30" s="359"/>
      <c r="G30" s="524"/>
      <c r="H30" s="527"/>
      <c r="I30" s="530"/>
      <c r="N30" s="266">
        <f t="shared" si="1"/>
        <v>0</v>
      </c>
      <c r="O30" s="266"/>
      <c r="P30" s="266">
        <f t="shared" si="2"/>
        <v>0</v>
      </c>
    </row>
    <row r="31" spans="1:16" s="97" customFormat="1" ht="12.75">
      <c r="A31" s="112"/>
      <c r="B31" s="173"/>
      <c r="C31" s="189" t="s">
        <v>200</v>
      </c>
      <c r="D31" s="204"/>
      <c r="E31" s="583"/>
      <c r="F31" s="360"/>
      <c r="G31" s="525"/>
      <c r="H31" s="528"/>
      <c r="I31" s="531"/>
      <c r="N31" s="266">
        <f t="shared" si="1"/>
        <v>0</v>
      </c>
      <c r="O31" s="266"/>
      <c r="P31" s="266">
        <f t="shared" si="2"/>
        <v>0</v>
      </c>
    </row>
    <row r="32" spans="1:16" s="97" customFormat="1" ht="12.75">
      <c r="A32" s="112"/>
      <c r="B32" s="173"/>
      <c r="C32" s="189" t="s">
        <v>79</v>
      </c>
      <c r="D32" s="204"/>
      <c r="E32" s="583"/>
      <c r="F32" s="360"/>
      <c r="G32" s="525"/>
      <c r="H32" s="528"/>
      <c r="I32" s="531"/>
      <c r="N32" s="266">
        <f t="shared" si="1"/>
        <v>0</v>
      </c>
      <c r="O32" s="266"/>
      <c r="P32" s="266">
        <f t="shared" si="2"/>
        <v>0</v>
      </c>
    </row>
    <row r="33" spans="1:16" s="97" customFormat="1" ht="12.75">
      <c r="A33" s="112"/>
      <c r="B33" s="173"/>
      <c r="C33" s="189" t="s">
        <v>194</v>
      </c>
      <c r="D33" s="204"/>
      <c r="E33" s="583"/>
      <c r="F33" s="360"/>
      <c r="G33" s="525"/>
      <c r="H33" s="528"/>
      <c r="I33" s="531"/>
      <c r="N33" s="266">
        <f t="shared" si="1"/>
        <v>0</v>
      </c>
      <c r="O33" s="266"/>
      <c r="P33" s="266">
        <f t="shared" si="2"/>
        <v>0</v>
      </c>
    </row>
    <row r="34" spans="1:16" s="97" customFormat="1" ht="12.75">
      <c r="A34" s="112"/>
      <c r="B34" s="173"/>
      <c r="C34" s="189" t="s">
        <v>240</v>
      </c>
      <c r="D34" s="204"/>
      <c r="E34" s="583"/>
      <c r="F34" s="360"/>
      <c r="G34" s="525"/>
      <c r="H34" s="528"/>
      <c r="I34" s="531"/>
      <c r="N34" s="266">
        <f t="shared" si="1"/>
        <v>0</v>
      </c>
      <c r="O34" s="266"/>
      <c r="P34" s="266">
        <f t="shared" si="2"/>
        <v>0</v>
      </c>
    </row>
    <row r="35" spans="1:16" s="97" customFormat="1" ht="12.75">
      <c r="A35" s="112"/>
      <c r="B35" s="173"/>
      <c r="C35" s="193" t="s">
        <v>241</v>
      </c>
      <c r="D35" s="204"/>
      <c r="E35" s="583"/>
      <c r="F35" s="360"/>
      <c r="G35" s="525"/>
      <c r="H35" s="528"/>
      <c r="I35" s="531"/>
      <c r="N35" s="266">
        <f t="shared" si="1"/>
        <v>0</v>
      </c>
      <c r="O35" s="266"/>
      <c r="P35" s="266">
        <f t="shared" si="2"/>
        <v>0</v>
      </c>
    </row>
    <row r="36" spans="1:16" s="97" customFormat="1" ht="13.5" thickBot="1">
      <c r="A36" s="112"/>
      <c r="B36" s="173"/>
      <c r="C36" s="189" t="s">
        <v>78</v>
      </c>
      <c r="D36" s="204"/>
      <c r="E36" s="584"/>
      <c r="F36" s="360"/>
      <c r="G36" s="526"/>
      <c r="H36" s="529"/>
      <c r="I36" s="532"/>
      <c r="N36" s="266">
        <f t="shared" si="1"/>
        <v>0</v>
      </c>
      <c r="O36" s="266"/>
      <c r="P36" s="266">
        <f t="shared" si="2"/>
        <v>0</v>
      </c>
    </row>
    <row r="37" spans="1:116" s="343" customFormat="1" ht="13.5" thickTop="1">
      <c r="A37" s="339"/>
      <c r="B37" s="340"/>
      <c r="C37" s="341"/>
      <c r="D37" s="342"/>
      <c r="E37" s="328"/>
      <c r="F37" s="329"/>
      <c r="G37" s="330"/>
      <c r="H37" s="329"/>
      <c r="I37" s="329"/>
      <c r="J37" s="348"/>
      <c r="K37" s="348"/>
      <c r="L37" s="348"/>
      <c r="M37" s="348"/>
      <c r="N37" s="115"/>
      <c r="O37" s="115"/>
      <c r="P37" s="115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  <c r="CZ37" s="348"/>
      <c r="DA37" s="348"/>
      <c r="DB37" s="348"/>
      <c r="DC37" s="348"/>
      <c r="DD37" s="348"/>
      <c r="DE37" s="348"/>
      <c r="DF37" s="348"/>
      <c r="DG37" s="348"/>
      <c r="DH37" s="348"/>
      <c r="DI37" s="348"/>
      <c r="DJ37" s="348"/>
      <c r="DK37" s="348"/>
      <c r="DL37" s="348"/>
    </row>
    <row r="38" spans="1:16" s="348" customFormat="1" ht="12.75">
      <c r="A38" s="344"/>
      <c r="B38" s="345"/>
      <c r="C38" s="346"/>
      <c r="D38" s="347"/>
      <c r="E38" s="242"/>
      <c r="F38" s="243"/>
      <c r="G38" s="244"/>
      <c r="H38" s="243"/>
      <c r="I38" s="243"/>
      <c r="N38" s="115"/>
      <c r="O38" s="115"/>
      <c r="P38" s="115"/>
    </row>
    <row r="39" spans="1:16" s="348" customFormat="1" ht="12.75">
      <c r="A39" s="344"/>
      <c r="B39" s="345"/>
      <c r="C39" s="346"/>
      <c r="D39" s="347"/>
      <c r="E39" s="242"/>
      <c r="F39" s="243"/>
      <c r="G39" s="244"/>
      <c r="H39" s="243"/>
      <c r="I39" s="243"/>
      <c r="N39" s="115"/>
      <c r="O39" s="115"/>
      <c r="P39" s="115"/>
    </row>
    <row r="40" spans="1:16" s="348" customFormat="1" ht="12.75">
      <c r="A40" s="344"/>
      <c r="B40" s="345"/>
      <c r="C40" s="346"/>
      <c r="D40" s="347"/>
      <c r="E40" s="242"/>
      <c r="F40" s="243"/>
      <c r="G40" s="244"/>
      <c r="H40" s="243"/>
      <c r="I40" s="243"/>
      <c r="N40" s="115"/>
      <c r="O40" s="115"/>
      <c r="P40" s="115"/>
    </row>
    <row r="41" spans="1:16" s="348" customFormat="1" ht="12.75">
      <c r="A41" s="344"/>
      <c r="B41" s="345"/>
      <c r="C41" s="346"/>
      <c r="D41" s="347"/>
      <c r="E41" s="242"/>
      <c r="F41" s="243"/>
      <c r="G41" s="244"/>
      <c r="H41" s="243"/>
      <c r="I41" s="243"/>
      <c r="N41" s="115"/>
      <c r="O41" s="115"/>
      <c r="P41" s="115"/>
    </row>
    <row r="42" spans="1:16" s="348" customFormat="1" ht="12.75">
      <c r="A42" s="344"/>
      <c r="B42" s="345"/>
      <c r="C42" s="346"/>
      <c r="D42" s="347"/>
      <c r="E42" s="242"/>
      <c r="F42" s="243"/>
      <c r="G42" s="244"/>
      <c r="H42" s="243"/>
      <c r="I42" s="243"/>
      <c r="N42" s="115"/>
      <c r="O42" s="115"/>
      <c r="P42" s="115"/>
    </row>
    <row r="43" spans="1:16" s="348" customFormat="1" ht="12.75">
      <c r="A43" s="344"/>
      <c r="B43" s="345"/>
      <c r="C43" s="346"/>
      <c r="D43" s="347"/>
      <c r="E43" s="242"/>
      <c r="F43" s="243"/>
      <c r="G43" s="244"/>
      <c r="H43" s="243"/>
      <c r="I43" s="243"/>
      <c r="N43" s="115"/>
      <c r="O43" s="115"/>
      <c r="P43" s="115"/>
    </row>
    <row r="44" spans="1:116" s="353" customFormat="1" ht="13.5" thickBot="1">
      <c r="A44" s="349"/>
      <c r="B44" s="350"/>
      <c r="C44" s="351"/>
      <c r="D44" s="352"/>
      <c r="E44" s="334"/>
      <c r="F44" s="335"/>
      <c r="G44" s="336"/>
      <c r="H44" s="335"/>
      <c r="I44" s="335"/>
      <c r="J44" s="348"/>
      <c r="K44" s="348"/>
      <c r="L44" s="348"/>
      <c r="M44" s="348"/>
      <c r="N44" s="115"/>
      <c r="O44" s="115"/>
      <c r="P44" s="115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48"/>
      <c r="BW44" s="348"/>
      <c r="BX44" s="348"/>
      <c r="BY44" s="348"/>
      <c r="BZ44" s="348"/>
      <c r="CA44" s="348"/>
      <c r="CB44" s="348"/>
      <c r="CC44" s="348"/>
      <c r="CD44" s="348"/>
      <c r="CE44" s="348"/>
      <c r="CF44" s="348"/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348"/>
      <c r="DA44" s="348"/>
      <c r="DB44" s="348"/>
      <c r="DC44" s="348"/>
      <c r="DD44" s="348"/>
      <c r="DE44" s="348"/>
      <c r="DF44" s="348"/>
      <c r="DG44" s="348"/>
      <c r="DH44" s="348"/>
      <c r="DI44" s="348"/>
      <c r="DJ44" s="348"/>
      <c r="DK44" s="348"/>
      <c r="DL44" s="348"/>
    </row>
    <row r="45" spans="1:16" ht="13.5" thickTop="1">
      <c r="A45" s="322">
        <v>13</v>
      </c>
      <c r="B45" s="323" t="s">
        <v>52</v>
      </c>
      <c r="C45" s="338" t="s">
        <v>120</v>
      </c>
      <c r="D45" s="261" t="s">
        <v>172</v>
      </c>
      <c r="E45" s="365"/>
      <c r="F45" s="364">
        <v>1000</v>
      </c>
      <c r="G45" s="364">
        <v>4000</v>
      </c>
      <c r="H45" s="361"/>
      <c r="I45" s="358"/>
      <c r="K45" s="96">
        <f>G45*0.01</f>
        <v>40</v>
      </c>
      <c r="N45" s="266">
        <f t="shared" si="1"/>
        <v>0</v>
      </c>
      <c r="O45" s="266"/>
      <c r="P45" s="266">
        <f t="shared" si="2"/>
        <v>0</v>
      </c>
    </row>
    <row r="46" spans="1:16" ht="12.75">
      <c r="A46" s="110"/>
      <c r="B46" s="172"/>
      <c r="C46" s="190" t="s">
        <v>197</v>
      </c>
      <c r="D46" s="203"/>
      <c r="E46" s="582"/>
      <c r="F46" s="359"/>
      <c r="G46" s="524"/>
      <c r="H46" s="527"/>
      <c r="I46" s="530"/>
      <c r="N46" s="266">
        <f t="shared" si="1"/>
        <v>0</v>
      </c>
      <c r="O46" s="266"/>
      <c r="P46" s="266">
        <f t="shared" si="2"/>
        <v>0</v>
      </c>
    </row>
    <row r="47" spans="1:16" ht="12.75">
      <c r="A47" s="110"/>
      <c r="B47" s="172"/>
      <c r="C47" s="181" t="s">
        <v>230</v>
      </c>
      <c r="D47" s="203"/>
      <c r="E47" s="583"/>
      <c r="F47" s="360"/>
      <c r="G47" s="525"/>
      <c r="H47" s="528"/>
      <c r="I47" s="531"/>
      <c r="N47" s="266">
        <f t="shared" si="1"/>
        <v>0</v>
      </c>
      <c r="O47" s="266"/>
      <c r="P47" s="266">
        <f t="shared" si="2"/>
        <v>0</v>
      </c>
    </row>
    <row r="48" spans="1:16" ht="12.75">
      <c r="A48" s="110"/>
      <c r="B48" s="172"/>
      <c r="C48" s="181" t="s">
        <v>79</v>
      </c>
      <c r="D48" s="203"/>
      <c r="E48" s="583"/>
      <c r="F48" s="360"/>
      <c r="G48" s="525"/>
      <c r="H48" s="528"/>
      <c r="I48" s="531"/>
      <c r="N48" s="266">
        <f t="shared" si="1"/>
        <v>0</v>
      </c>
      <c r="O48" s="266"/>
      <c r="P48" s="266">
        <f t="shared" si="2"/>
        <v>0</v>
      </c>
    </row>
    <row r="49" spans="1:16" ht="12.75">
      <c r="A49" s="110"/>
      <c r="B49" s="172"/>
      <c r="C49" s="181" t="s">
        <v>194</v>
      </c>
      <c r="D49" s="203"/>
      <c r="E49" s="583"/>
      <c r="F49" s="360"/>
      <c r="G49" s="525"/>
      <c r="H49" s="528"/>
      <c r="I49" s="531"/>
      <c r="N49" s="266">
        <f t="shared" si="1"/>
        <v>0</v>
      </c>
      <c r="O49" s="266"/>
      <c r="P49" s="266">
        <f t="shared" si="2"/>
        <v>0</v>
      </c>
    </row>
    <row r="50" spans="1:16" ht="12.75">
      <c r="A50" s="110"/>
      <c r="B50" s="172"/>
      <c r="C50" s="181" t="s">
        <v>231</v>
      </c>
      <c r="D50" s="203"/>
      <c r="E50" s="583"/>
      <c r="F50" s="360"/>
      <c r="G50" s="525"/>
      <c r="H50" s="528"/>
      <c r="I50" s="531"/>
      <c r="N50" s="266">
        <f t="shared" si="1"/>
        <v>0</v>
      </c>
      <c r="O50" s="266"/>
      <c r="P50" s="266">
        <f t="shared" si="2"/>
        <v>0</v>
      </c>
    </row>
    <row r="51" spans="1:16" ht="12.75">
      <c r="A51" s="110"/>
      <c r="B51" s="172"/>
      <c r="C51" s="191" t="s">
        <v>241</v>
      </c>
      <c r="D51" s="203"/>
      <c r="E51" s="583"/>
      <c r="F51" s="360"/>
      <c r="G51" s="525"/>
      <c r="H51" s="528"/>
      <c r="I51" s="531"/>
      <c r="N51" s="266">
        <f t="shared" si="1"/>
        <v>0</v>
      </c>
      <c r="O51" s="266"/>
      <c r="P51" s="266">
        <f t="shared" si="2"/>
        <v>0</v>
      </c>
    </row>
    <row r="52" spans="1:16" ht="12.75">
      <c r="A52" s="110"/>
      <c r="B52" s="172"/>
      <c r="C52" s="181" t="s">
        <v>78</v>
      </c>
      <c r="D52" s="203"/>
      <c r="E52" s="583"/>
      <c r="F52" s="360"/>
      <c r="G52" s="525"/>
      <c r="H52" s="528"/>
      <c r="I52" s="531"/>
      <c r="N52" s="266">
        <f t="shared" si="1"/>
        <v>0</v>
      </c>
      <c r="O52" s="266"/>
      <c r="P52" s="266">
        <f t="shared" si="2"/>
        <v>0</v>
      </c>
    </row>
    <row r="53" spans="1:16" ht="17.25" customHeight="1">
      <c r="A53" s="108">
        <v>14</v>
      </c>
      <c r="B53" s="165" t="s">
        <v>74</v>
      </c>
      <c r="C53" s="271" t="s">
        <v>141</v>
      </c>
      <c r="D53" s="206" t="s">
        <v>172</v>
      </c>
      <c r="E53" s="99"/>
      <c r="F53" s="132">
        <v>1000</v>
      </c>
      <c r="G53" s="132">
        <v>8000</v>
      </c>
      <c r="H53" s="131"/>
      <c r="I53" s="215"/>
      <c r="K53" s="96">
        <f>G53*0.01</f>
        <v>80</v>
      </c>
      <c r="N53" s="266">
        <f t="shared" si="1"/>
        <v>0</v>
      </c>
      <c r="O53" s="266"/>
      <c r="P53" s="266">
        <f t="shared" si="2"/>
        <v>0</v>
      </c>
    </row>
    <row r="54" spans="1:16" ht="12.75">
      <c r="A54" s="110"/>
      <c r="B54" s="172"/>
      <c r="C54" s="190" t="s">
        <v>192</v>
      </c>
      <c r="D54" s="203"/>
      <c r="E54" s="582"/>
      <c r="F54" s="362"/>
      <c r="G54" s="524"/>
      <c r="H54" s="527"/>
      <c r="I54" s="530"/>
      <c r="N54" s="266">
        <f t="shared" si="1"/>
        <v>0</v>
      </c>
      <c r="O54" s="266"/>
      <c r="P54" s="266">
        <f t="shared" si="2"/>
        <v>0</v>
      </c>
    </row>
    <row r="55" spans="1:16" ht="12.75">
      <c r="A55" s="110"/>
      <c r="B55" s="172"/>
      <c r="C55" s="181" t="s">
        <v>200</v>
      </c>
      <c r="D55" s="203"/>
      <c r="E55" s="583"/>
      <c r="F55" s="363"/>
      <c r="G55" s="525"/>
      <c r="H55" s="528"/>
      <c r="I55" s="531"/>
      <c r="N55" s="266">
        <f t="shared" si="1"/>
        <v>0</v>
      </c>
      <c r="O55" s="266"/>
      <c r="P55" s="266">
        <f t="shared" si="2"/>
        <v>0</v>
      </c>
    </row>
    <row r="56" spans="1:16" ht="12.75">
      <c r="A56" s="110"/>
      <c r="B56" s="172"/>
      <c r="C56" s="181" t="s">
        <v>201</v>
      </c>
      <c r="D56" s="203"/>
      <c r="E56" s="583"/>
      <c r="F56" s="363"/>
      <c r="G56" s="525"/>
      <c r="H56" s="528"/>
      <c r="I56" s="531"/>
      <c r="N56" s="266">
        <f t="shared" si="1"/>
        <v>0</v>
      </c>
      <c r="O56" s="266"/>
      <c r="P56" s="266">
        <f t="shared" si="2"/>
        <v>0</v>
      </c>
    </row>
    <row r="57" spans="1:16" ht="12.75">
      <c r="A57" s="110"/>
      <c r="B57" s="172"/>
      <c r="C57" s="181" t="s">
        <v>122</v>
      </c>
      <c r="D57" s="203"/>
      <c r="E57" s="583"/>
      <c r="F57" s="363"/>
      <c r="G57" s="525"/>
      <c r="H57" s="528"/>
      <c r="I57" s="531"/>
      <c r="N57" s="266">
        <f t="shared" si="1"/>
        <v>0</v>
      </c>
      <c r="O57" s="266"/>
      <c r="P57" s="266">
        <f t="shared" si="2"/>
        <v>0</v>
      </c>
    </row>
    <row r="58" spans="1:16" ht="12.75">
      <c r="A58" s="110"/>
      <c r="B58" s="172"/>
      <c r="C58" s="181" t="s">
        <v>232</v>
      </c>
      <c r="D58" s="203"/>
      <c r="E58" s="583"/>
      <c r="F58" s="363"/>
      <c r="G58" s="525"/>
      <c r="H58" s="528"/>
      <c r="I58" s="531"/>
      <c r="N58" s="266">
        <f t="shared" si="1"/>
        <v>0</v>
      </c>
      <c r="O58" s="266"/>
      <c r="P58" s="266">
        <f t="shared" si="2"/>
        <v>0</v>
      </c>
    </row>
    <row r="59" spans="1:16" ht="12.75">
      <c r="A59" s="110"/>
      <c r="B59" s="172"/>
      <c r="C59" s="191" t="s">
        <v>241</v>
      </c>
      <c r="D59" s="203"/>
      <c r="E59" s="583"/>
      <c r="F59" s="363"/>
      <c r="G59" s="525"/>
      <c r="H59" s="528"/>
      <c r="I59" s="531"/>
      <c r="N59" s="266">
        <f t="shared" si="1"/>
        <v>0</v>
      </c>
      <c r="O59" s="266"/>
      <c r="P59" s="266">
        <f t="shared" si="2"/>
        <v>0</v>
      </c>
    </row>
    <row r="60" spans="1:16" ht="12.75">
      <c r="A60" s="110"/>
      <c r="B60" s="172"/>
      <c r="C60" s="181" t="s">
        <v>233</v>
      </c>
      <c r="D60" s="203"/>
      <c r="E60" s="583"/>
      <c r="F60" s="363"/>
      <c r="G60" s="525"/>
      <c r="H60" s="528"/>
      <c r="I60" s="531"/>
      <c r="N60" s="266">
        <f t="shared" si="1"/>
        <v>0</v>
      </c>
      <c r="O60" s="266"/>
      <c r="P60" s="266">
        <f t="shared" si="2"/>
        <v>0</v>
      </c>
    </row>
    <row r="61" spans="1:16" ht="12.75">
      <c r="A61" s="110"/>
      <c r="B61" s="172"/>
      <c r="C61" s="181" t="s">
        <v>78</v>
      </c>
      <c r="D61" s="203"/>
      <c r="E61" s="584"/>
      <c r="F61" s="364"/>
      <c r="G61" s="526"/>
      <c r="H61" s="529"/>
      <c r="I61" s="532"/>
      <c r="N61" s="266">
        <f t="shared" si="1"/>
        <v>0</v>
      </c>
      <c r="O61" s="266"/>
      <c r="P61" s="266">
        <f t="shared" si="2"/>
        <v>0</v>
      </c>
    </row>
    <row r="62" spans="1:23" ht="12.75">
      <c r="A62" s="108">
        <v>15</v>
      </c>
      <c r="B62" s="165" t="s">
        <v>75</v>
      </c>
      <c r="C62" s="272" t="s">
        <v>141</v>
      </c>
      <c r="D62" s="206" t="s">
        <v>172</v>
      </c>
      <c r="E62" s="99"/>
      <c r="F62" s="132">
        <v>1000</v>
      </c>
      <c r="G62" s="132">
        <v>4000</v>
      </c>
      <c r="H62" s="131"/>
      <c r="I62" s="215"/>
      <c r="K62" s="96">
        <f>G62*0.01</f>
        <v>40</v>
      </c>
      <c r="N62" s="266">
        <f t="shared" si="1"/>
        <v>0</v>
      </c>
      <c r="O62" s="266"/>
      <c r="P62" s="266">
        <f t="shared" si="2"/>
        <v>0</v>
      </c>
      <c r="W62" s="96" t="s">
        <v>252</v>
      </c>
    </row>
    <row r="63" spans="1:16" ht="12.75">
      <c r="A63" s="110"/>
      <c r="B63" s="172"/>
      <c r="C63" s="190" t="s">
        <v>197</v>
      </c>
      <c r="D63" s="203"/>
      <c r="E63" s="582"/>
      <c r="F63" s="362"/>
      <c r="G63" s="524"/>
      <c r="H63" s="527"/>
      <c r="I63" s="530"/>
      <c r="N63" s="266">
        <f t="shared" si="1"/>
        <v>0</v>
      </c>
      <c r="O63" s="266"/>
      <c r="P63" s="266">
        <f t="shared" si="2"/>
        <v>0</v>
      </c>
    </row>
    <row r="64" spans="1:16" ht="12.75">
      <c r="A64" s="110"/>
      <c r="B64" s="172"/>
      <c r="C64" s="181" t="s">
        <v>200</v>
      </c>
      <c r="D64" s="203"/>
      <c r="E64" s="583"/>
      <c r="F64" s="363"/>
      <c r="G64" s="525"/>
      <c r="H64" s="528"/>
      <c r="I64" s="531"/>
      <c r="N64" s="266">
        <f t="shared" si="1"/>
        <v>0</v>
      </c>
      <c r="O64" s="266"/>
      <c r="P64" s="266">
        <f t="shared" si="2"/>
        <v>0</v>
      </c>
    </row>
    <row r="65" spans="1:16" ht="12.75">
      <c r="A65" s="110"/>
      <c r="B65" s="172"/>
      <c r="C65" s="181" t="s">
        <v>201</v>
      </c>
      <c r="D65" s="203"/>
      <c r="E65" s="583"/>
      <c r="F65" s="363"/>
      <c r="G65" s="525"/>
      <c r="H65" s="528"/>
      <c r="I65" s="531"/>
      <c r="N65" s="266">
        <f t="shared" si="1"/>
        <v>0</v>
      </c>
      <c r="O65" s="266"/>
      <c r="P65" s="266">
        <f t="shared" si="2"/>
        <v>0</v>
      </c>
    </row>
    <row r="66" spans="1:16" ht="12.75">
      <c r="A66" s="110"/>
      <c r="B66" s="172"/>
      <c r="C66" s="181" t="s">
        <v>122</v>
      </c>
      <c r="D66" s="203"/>
      <c r="E66" s="583"/>
      <c r="F66" s="363"/>
      <c r="G66" s="525"/>
      <c r="H66" s="528"/>
      <c r="I66" s="531"/>
      <c r="N66" s="266">
        <f t="shared" si="1"/>
        <v>0</v>
      </c>
      <c r="O66" s="266"/>
      <c r="P66" s="266">
        <f t="shared" si="2"/>
        <v>0</v>
      </c>
    </row>
    <row r="67" spans="1:16" ht="12.75">
      <c r="A67" s="110"/>
      <c r="B67" s="172"/>
      <c r="C67" s="181" t="s">
        <v>242</v>
      </c>
      <c r="D67" s="203"/>
      <c r="E67" s="583"/>
      <c r="F67" s="363"/>
      <c r="G67" s="525"/>
      <c r="H67" s="528"/>
      <c r="I67" s="531"/>
      <c r="N67" s="266">
        <f t="shared" si="1"/>
        <v>0</v>
      </c>
      <c r="O67" s="266"/>
      <c r="P67" s="266">
        <f t="shared" si="2"/>
        <v>0</v>
      </c>
    </row>
    <row r="68" spans="1:16" ht="12.75">
      <c r="A68" s="110"/>
      <c r="B68" s="172"/>
      <c r="C68" s="191" t="s">
        <v>241</v>
      </c>
      <c r="D68" s="203"/>
      <c r="E68" s="583"/>
      <c r="F68" s="363"/>
      <c r="G68" s="525"/>
      <c r="H68" s="528"/>
      <c r="I68" s="531"/>
      <c r="N68" s="266">
        <f t="shared" si="1"/>
        <v>0</v>
      </c>
      <c r="O68" s="266"/>
      <c r="P68" s="266">
        <f t="shared" si="2"/>
        <v>0</v>
      </c>
    </row>
    <row r="69" spans="1:16" ht="12.75">
      <c r="A69" s="110"/>
      <c r="B69" s="172"/>
      <c r="C69" s="181" t="s">
        <v>204</v>
      </c>
      <c r="D69" s="203"/>
      <c r="E69" s="583"/>
      <c r="F69" s="363"/>
      <c r="G69" s="525"/>
      <c r="H69" s="528"/>
      <c r="I69" s="531"/>
      <c r="N69" s="266">
        <f t="shared" si="1"/>
        <v>0</v>
      </c>
      <c r="O69" s="266"/>
      <c r="P69" s="266">
        <f t="shared" si="2"/>
        <v>0</v>
      </c>
    </row>
    <row r="70" spans="1:16" ht="12.75">
      <c r="A70" s="110"/>
      <c r="B70" s="172"/>
      <c r="C70" s="181" t="s">
        <v>78</v>
      </c>
      <c r="D70" s="203"/>
      <c r="E70" s="584"/>
      <c r="F70" s="364"/>
      <c r="G70" s="526"/>
      <c r="H70" s="529"/>
      <c r="I70" s="532"/>
      <c r="N70" s="266">
        <f t="shared" si="1"/>
        <v>0</v>
      </c>
      <c r="O70" s="266"/>
      <c r="P70" s="266">
        <f t="shared" si="2"/>
        <v>0</v>
      </c>
    </row>
    <row r="71" spans="1:16" ht="26.25" thickBot="1">
      <c r="A71" s="108">
        <v>16</v>
      </c>
      <c r="B71" s="165" t="s">
        <v>124</v>
      </c>
      <c r="C71" s="181" t="s">
        <v>227</v>
      </c>
      <c r="D71" s="206" t="s">
        <v>11</v>
      </c>
      <c r="E71" s="99"/>
      <c r="F71" s="132">
        <v>500</v>
      </c>
      <c r="G71" s="132">
        <v>3000</v>
      </c>
      <c r="H71" s="131"/>
      <c r="I71" s="215"/>
      <c r="K71" s="96">
        <f>G71*0.01</f>
        <v>30</v>
      </c>
      <c r="N71" s="266">
        <f t="shared" si="1"/>
        <v>0</v>
      </c>
      <c r="O71" s="266"/>
      <c r="P71" s="266">
        <f t="shared" si="2"/>
        <v>0</v>
      </c>
    </row>
    <row r="72" spans="1:16" ht="12.75">
      <c r="A72" s="135"/>
      <c r="B72" s="168" t="s">
        <v>183</v>
      </c>
      <c r="C72" s="186" t="s">
        <v>3</v>
      </c>
      <c r="D72" s="202"/>
      <c r="E72" s="139"/>
      <c r="F72" s="136"/>
      <c r="G72" s="136"/>
      <c r="H72" s="146"/>
      <c r="I72" s="216"/>
      <c r="N72" s="266">
        <f t="shared" si="1"/>
        <v>0</v>
      </c>
      <c r="O72" s="266"/>
      <c r="P72" s="266">
        <f t="shared" si="2"/>
        <v>0</v>
      </c>
    </row>
    <row r="73" spans="1:16" ht="26.25" thickBot="1">
      <c r="A73" s="140">
        <v>17</v>
      </c>
      <c r="B73" s="174" t="s">
        <v>184</v>
      </c>
      <c r="C73" s="194" t="s">
        <v>57</v>
      </c>
      <c r="D73" s="210" t="s">
        <v>174</v>
      </c>
      <c r="E73" s="144"/>
      <c r="F73" s="141">
        <v>500</v>
      </c>
      <c r="G73" s="141">
        <v>2000</v>
      </c>
      <c r="H73" s="239"/>
      <c r="I73" s="218"/>
      <c r="K73" s="96">
        <f>G73*0.01</f>
        <v>20</v>
      </c>
      <c r="N73" s="266">
        <f t="shared" si="1"/>
        <v>0</v>
      </c>
      <c r="O73" s="266"/>
      <c r="P73" s="266">
        <f t="shared" si="2"/>
        <v>0</v>
      </c>
    </row>
    <row r="74" spans="1:17" s="97" customFormat="1" ht="26.25" customHeight="1" thickBot="1" thickTop="1">
      <c r="A74" s="195"/>
      <c r="B74" s="533" t="s">
        <v>162</v>
      </c>
      <c r="C74" s="533"/>
      <c r="D74" s="196"/>
      <c r="E74" s="196"/>
      <c r="F74" s="240"/>
      <c r="G74" s="196"/>
      <c r="H74" s="234"/>
      <c r="I74" s="219"/>
      <c r="N74" s="275">
        <f>SUM(N16:N73)</f>
        <v>0</v>
      </c>
      <c r="O74" s="276"/>
      <c r="P74" s="275">
        <f>SUM(P16:P73)</f>
        <v>0</v>
      </c>
      <c r="Q74" s="276"/>
    </row>
    <row r="75" ht="13.5" thickTop="1"/>
    <row r="76" ht="12.75">
      <c r="P76" s="97"/>
    </row>
    <row r="77" spans="1:4" ht="15.75">
      <c r="A77" s="268"/>
      <c r="B77" s="101"/>
      <c r="D77" s="100"/>
    </row>
    <row r="78" spans="1:9" ht="15.75">
      <c r="A78" s="268"/>
      <c r="B78" s="101"/>
      <c r="D78" s="100"/>
      <c r="G78" s="276" t="s">
        <v>251</v>
      </c>
      <c r="H78" s="101"/>
      <c r="I78" s="101"/>
    </row>
    <row r="79" spans="1:9" ht="15.75">
      <c r="A79" s="101"/>
      <c r="B79" s="101"/>
      <c r="C79" s="101"/>
      <c r="G79" s="101"/>
      <c r="H79" s="101"/>
      <c r="I79" s="101"/>
    </row>
    <row r="81" spans="1:6" ht="15.75">
      <c r="A81" s="268"/>
      <c r="B81" s="268"/>
      <c r="C81" s="356"/>
      <c r="F81" s="356"/>
    </row>
    <row r="82" spans="1:6" ht="15.75">
      <c r="A82" s="268"/>
      <c r="B82" s="268"/>
      <c r="C82" s="356"/>
      <c r="F82" s="356"/>
    </row>
    <row r="83" ht="15.75">
      <c r="A83" s="100"/>
    </row>
  </sheetData>
  <sheetProtection/>
  <mergeCells count="27">
    <mergeCell ref="B74:C74"/>
    <mergeCell ref="E54:E61"/>
    <mergeCell ref="G54:G61"/>
    <mergeCell ref="H54:H61"/>
    <mergeCell ref="I54:I61"/>
    <mergeCell ref="E63:E70"/>
    <mergeCell ref="G63:G70"/>
    <mergeCell ref="H63:H70"/>
    <mergeCell ref="I63:I70"/>
    <mergeCell ref="E30:E36"/>
    <mergeCell ref="G30:G36"/>
    <mergeCell ref="H30:H36"/>
    <mergeCell ref="I30:I36"/>
    <mergeCell ref="E46:E52"/>
    <mergeCell ref="G46:G52"/>
    <mergeCell ref="H46:H52"/>
    <mergeCell ref="I46:I52"/>
    <mergeCell ref="A5:I5"/>
    <mergeCell ref="A6:I6"/>
    <mergeCell ref="A7:I7"/>
    <mergeCell ref="A9:A11"/>
    <mergeCell ref="B9:B11"/>
    <mergeCell ref="C9:C11"/>
    <mergeCell ref="D9:D11"/>
    <mergeCell ref="E9:E11"/>
    <mergeCell ref="F9:G10"/>
    <mergeCell ref="H9:I10"/>
  </mergeCells>
  <printOptions/>
  <pageMargins left="0" right="0" top="0.35433070866141736" bottom="0.35433070866141736" header="0" footer="0"/>
  <pageSetup horizontalDpi="600" verticalDpi="600" orientation="landscape" paperSize="9" scale="90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43">
      <selection activeCell="R96" sqref="R96"/>
    </sheetView>
  </sheetViews>
  <sheetFormatPr defaultColWidth="9.140625" defaultRowHeight="12.75"/>
  <cols>
    <col min="1" max="1" width="9.140625" style="96" customWidth="1"/>
    <col min="2" max="2" width="11.8515625" style="96" customWidth="1"/>
    <col min="3" max="3" width="66.8515625" style="96" customWidth="1"/>
    <col min="4" max="4" width="9.140625" style="96" customWidth="1"/>
    <col min="5" max="5" width="12.7109375" style="96" customWidth="1"/>
    <col min="6" max="6" width="11.28125" style="96" customWidth="1"/>
    <col min="7" max="7" width="10.140625" style="97" bestFit="1" customWidth="1"/>
    <col min="8" max="11" width="0" style="96" hidden="1" customWidth="1"/>
    <col min="12" max="12" width="10.140625" style="96" hidden="1" customWidth="1"/>
    <col min="13" max="14" width="0" style="96" hidden="1" customWidth="1"/>
    <col min="15" max="16" width="12.57421875" style="96" customWidth="1"/>
    <col min="17" max="19" width="9.140625" style="96" customWidth="1"/>
    <col min="20" max="20" width="10.140625" style="96" bestFit="1" customWidth="1"/>
    <col min="21" max="21" width="9.140625" style="96" customWidth="1"/>
    <col min="22" max="22" width="12.7109375" style="96" bestFit="1" customWidth="1"/>
    <col min="23" max="16384" width="9.140625" style="96" customWidth="1"/>
  </cols>
  <sheetData>
    <row r="1" spans="1:3" ht="15.75">
      <c r="A1" s="122" t="s">
        <v>163</v>
      </c>
      <c r="B1" s="123"/>
      <c r="C1" s="124"/>
    </row>
    <row r="2" spans="1:3" ht="15.75">
      <c r="A2" s="122" t="s">
        <v>182</v>
      </c>
      <c r="B2" s="123"/>
      <c r="C2" s="124"/>
    </row>
    <row r="3" spans="1:2" ht="12.75">
      <c r="A3" s="94"/>
      <c r="B3" s="95"/>
    </row>
    <row r="4" spans="1:2" ht="12.75">
      <c r="A4" s="94"/>
      <c r="B4" s="95"/>
    </row>
    <row r="5" spans="1:16" ht="12.75" customHeight="1">
      <c r="A5" s="509" t="s">
        <v>170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</row>
    <row r="6" spans="1:16" ht="17.25" customHeight="1">
      <c r="A6" s="509" t="s">
        <v>171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</row>
    <row r="7" spans="1:16" ht="12.7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ht="13.5" thickBot="1">
      <c r="A8" s="98"/>
    </row>
    <row r="9" spans="1:16" ht="13.5" customHeight="1" thickTop="1">
      <c r="A9" s="562" t="s">
        <v>0</v>
      </c>
      <c r="B9" s="565" t="s">
        <v>4</v>
      </c>
      <c r="C9" s="568" t="s">
        <v>21</v>
      </c>
      <c r="D9" s="571" t="s">
        <v>5</v>
      </c>
      <c r="E9" s="573" t="s">
        <v>169</v>
      </c>
      <c r="F9" s="575" t="s">
        <v>179</v>
      </c>
      <c r="G9" s="576"/>
      <c r="H9" s="104"/>
      <c r="I9" s="105"/>
      <c r="J9" s="105"/>
      <c r="K9" s="104"/>
      <c r="L9" s="104"/>
      <c r="M9" s="104"/>
      <c r="N9" s="104"/>
      <c r="O9" s="575" t="s">
        <v>181</v>
      </c>
      <c r="P9" s="579"/>
    </row>
    <row r="10" spans="1:16" ht="18" customHeight="1" thickBot="1">
      <c r="A10" s="563"/>
      <c r="B10" s="566"/>
      <c r="C10" s="569"/>
      <c r="D10" s="572"/>
      <c r="E10" s="574"/>
      <c r="F10" s="577"/>
      <c r="G10" s="578"/>
      <c r="H10" s="106"/>
      <c r="I10" s="107"/>
      <c r="J10" s="107"/>
      <c r="K10" s="106"/>
      <c r="L10" s="106"/>
      <c r="M10" s="106"/>
      <c r="N10" s="106"/>
      <c r="O10" s="580"/>
      <c r="P10" s="581"/>
    </row>
    <row r="11" spans="1:16" ht="30.75" customHeight="1">
      <c r="A11" s="564"/>
      <c r="B11" s="567"/>
      <c r="C11" s="570"/>
      <c r="D11" s="572"/>
      <c r="E11" s="574"/>
      <c r="F11" s="230" t="s">
        <v>177</v>
      </c>
      <c r="G11" s="230" t="s">
        <v>178</v>
      </c>
      <c r="H11" s="231"/>
      <c r="I11" s="232"/>
      <c r="J11" s="232"/>
      <c r="K11" s="231"/>
      <c r="L11" s="231"/>
      <c r="M11" s="231"/>
      <c r="N11" s="231"/>
      <c r="O11" s="230" t="s">
        <v>180</v>
      </c>
      <c r="P11" s="233" t="s">
        <v>178</v>
      </c>
    </row>
    <row r="12" spans="1:16" ht="13.5" thickBot="1">
      <c r="A12" s="126">
        <v>0</v>
      </c>
      <c r="B12" s="161">
        <v>1</v>
      </c>
      <c r="C12" s="177">
        <v>2</v>
      </c>
      <c r="D12" s="175">
        <v>3</v>
      </c>
      <c r="E12" s="127">
        <v>4</v>
      </c>
      <c r="F12" s="127">
        <v>5</v>
      </c>
      <c r="G12" s="127">
        <v>6</v>
      </c>
      <c r="H12" s="128"/>
      <c r="I12" s="129"/>
      <c r="J12" s="129"/>
      <c r="K12" s="128"/>
      <c r="L12" s="128"/>
      <c r="M12" s="128"/>
      <c r="N12" s="128"/>
      <c r="O12" s="127" t="s">
        <v>92</v>
      </c>
      <c r="P12" s="130" t="s">
        <v>93</v>
      </c>
    </row>
    <row r="13" spans="1:16" ht="13.5" thickBot="1">
      <c r="A13" s="110"/>
      <c r="B13" s="162">
        <v>101</v>
      </c>
      <c r="C13" s="178" t="s">
        <v>6</v>
      </c>
      <c r="D13" s="176"/>
      <c r="E13" s="148"/>
      <c r="F13" s="148"/>
      <c r="G13" s="147"/>
      <c r="H13" s="115"/>
      <c r="I13" s="115"/>
      <c r="J13" s="115"/>
      <c r="K13" s="115"/>
      <c r="L13" s="115"/>
      <c r="M13" s="115"/>
      <c r="N13" s="115"/>
      <c r="O13" s="235"/>
      <c r="P13" s="149"/>
    </row>
    <row r="14" spans="1:16" ht="12.75">
      <c r="A14" s="211"/>
      <c r="B14" s="163" t="s">
        <v>7</v>
      </c>
      <c r="C14" s="179" t="s">
        <v>8</v>
      </c>
      <c r="D14" s="205"/>
      <c r="E14" s="151"/>
      <c r="F14" s="236"/>
      <c r="G14" s="150"/>
      <c r="H14" s="137"/>
      <c r="I14" s="137"/>
      <c r="J14" s="137"/>
      <c r="K14" s="137"/>
      <c r="L14" s="137"/>
      <c r="M14" s="137"/>
      <c r="N14" s="137"/>
      <c r="O14" s="236"/>
      <c r="P14" s="212"/>
    </row>
    <row r="15" spans="1:16" ht="12.75">
      <c r="A15" s="125"/>
      <c r="B15" s="164" t="s">
        <v>9</v>
      </c>
      <c r="C15" s="180" t="s">
        <v>10</v>
      </c>
      <c r="D15" s="200"/>
      <c r="E15" s="114"/>
      <c r="F15" s="237"/>
      <c r="G15" s="133"/>
      <c r="H15" s="115"/>
      <c r="I15" s="115"/>
      <c r="J15" s="115"/>
      <c r="K15" s="115"/>
      <c r="L15" s="115"/>
      <c r="M15" s="115"/>
      <c r="N15" s="115"/>
      <c r="O15" s="237"/>
      <c r="P15" s="213"/>
    </row>
    <row r="16" spans="1:22" ht="25.5">
      <c r="A16" s="108">
        <v>1</v>
      </c>
      <c r="B16" s="165" t="s">
        <v>25</v>
      </c>
      <c r="C16" s="181" t="s">
        <v>146</v>
      </c>
      <c r="D16" s="206" t="s">
        <v>172</v>
      </c>
      <c r="E16" s="116">
        <v>63.41</v>
      </c>
      <c r="F16" s="134">
        <v>150</v>
      </c>
      <c r="G16" s="134">
        <v>15000</v>
      </c>
      <c r="H16" s="115" t="e">
        <f>+#REF!+#REF!+#REF!+#REF!</f>
        <v>#REF!</v>
      </c>
      <c r="I16" s="117">
        <v>1250</v>
      </c>
      <c r="J16" s="117">
        <v>45000</v>
      </c>
      <c r="K16" s="115"/>
      <c r="L16" s="115">
        <f>+I16*5</f>
        <v>6250</v>
      </c>
      <c r="M16" s="115">
        <f>+J16*0.45</f>
        <v>20250</v>
      </c>
      <c r="N16" s="115" t="e">
        <f>+#REF!+#REF!+#REF!+#REF!</f>
        <v>#REF!</v>
      </c>
      <c r="O16" s="238">
        <f>F16*E16</f>
        <v>9511.5</v>
      </c>
      <c r="P16" s="214">
        <f>E16*G16</f>
        <v>951150</v>
      </c>
      <c r="R16" s="96">
        <f>G16*0.01</f>
        <v>150</v>
      </c>
      <c r="T16" s="266">
        <f>E16*F16</f>
        <v>9511.5</v>
      </c>
      <c r="U16" s="266"/>
      <c r="V16" s="266">
        <f>E16*G16</f>
        <v>951150</v>
      </c>
    </row>
    <row r="17" spans="1:22" ht="25.5">
      <c r="A17" s="108">
        <v>2</v>
      </c>
      <c r="B17" s="165" t="s">
        <v>27</v>
      </c>
      <c r="C17" s="181" t="s">
        <v>147</v>
      </c>
      <c r="D17" s="206" t="s">
        <v>172</v>
      </c>
      <c r="E17" s="99">
        <v>67.21</v>
      </c>
      <c r="F17" s="132">
        <v>180</v>
      </c>
      <c r="G17" s="132">
        <v>18000</v>
      </c>
      <c r="H17" s="115" t="e">
        <f>+#REF!+#REF!+#REF!+#REF!</f>
        <v>#REF!</v>
      </c>
      <c r="I17" s="117">
        <v>350</v>
      </c>
      <c r="J17" s="117">
        <v>15000</v>
      </c>
      <c r="K17" s="115"/>
      <c r="L17" s="115">
        <f aca="true" t="shared" si="0" ref="L17:L68">+I17*5</f>
        <v>1750</v>
      </c>
      <c r="M17" s="115">
        <f aca="true" t="shared" si="1" ref="M17:M68">+J17*0.45</f>
        <v>6750</v>
      </c>
      <c r="N17" s="115" t="e">
        <f>+#REF!+#REF!+#REF!+#REF!</f>
        <v>#REF!</v>
      </c>
      <c r="O17" s="131">
        <f>E17*F17</f>
        <v>12097.8</v>
      </c>
      <c r="P17" s="215">
        <f>E17*G17</f>
        <v>1209780</v>
      </c>
      <c r="R17" s="96">
        <f>G17*0.01</f>
        <v>180</v>
      </c>
      <c r="T17" s="266">
        <f aca="true" t="shared" si="2" ref="T17:T80">E17*F17</f>
        <v>12097.8</v>
      </c>
      <c r="U17" s="266"/>
      <c r="V17" s="266">
        <f aca="true" t="shared" si="3" ref="V17:V80">E17*G17</f>
        <v>1209780</v>
      </c>
    </row>
    <row r="18" spans="1:22" ht="38.25">
      <c r="A18" s="108">
        <v>3</v>
      </c>
      <c r="B18" s="165" t="s">
        <v>28</v>
      </c>
      <c r="C18" s="181" t="s">
        <v>148</v>
      </c>
      <c r="D18" s="206" t="s">
        <v>172</v>
      </c>
      <c r="E18" s="99">
        <v>76.98</v>
      </c>
      <c r="F18" s="132">
        <v>2000</v>
      </c>
      <c r="G18" s="132">
        <v>200000</v>
      </c>
      <c r="H18" s="115" t="e">
        <f>+#REF!+#REF!+#REF!+#REF!</f>
        <v>#REF!</v>
      </c>
      <c r="I18" s="117">
        <v>0</v>
      </c>
      <c r="J18" s="117">
        <v>0</v>
      </c>
      <c r="K18" s="115"/>
      <c r="L18" s="115">
        <f t="shared" si="0"/>
        <v>0</v>
      </c>
      <c r="M18" s="115">
        <f t="shared" si="1"/>
        <v>0</v>
      </c>
      <c r="N18" s="115" t="e">
        <f>+#REF!+#REF!+#REF!+#REF!</f>
        <v>#REF!</v>
      </c>
      <c r="O18" s="131">
        <f>E18*F18</f>
        <v>153960</v>
      </c>
      <c r="P18" s="215">
        <f>E18*G18</f>
        <v>15396000</v>
      </c>
      <c r="R18" s="96">
        <f>G18*0.01</f>
        <v>2000</v>
      </c>
      <c r="T18" s="266">
        <f t="shared" si="2"/>
        <v>153960</v>
      </c>
      <c r="U18" s="266"/>
      <c r="V18" s="266">
        <f t="shared" si="3"/>
        <v>15396000</v>
      </c>
    </row>
    <row r="19" spans="1:22" ht="12.75">
      <c r="A19" s="108">
        <v>4</v>
      </c>
      <c r="B19" s="165" t="s">
        <v>29</v>
      </c>
      <c r="C19" s="181" t="s">
        <v>55</v>
      </c>
      <c r="D19" s="206" t="s">
        <v>172</v>
      </c>
      <c r="E19" s="99">
        <v>29.01</v>
      </c>
      <c r="F19" s="132">
        <v>50</v>
      </c>
      <c r="G19" s="132">
        <v>5000</v>
      </c>
      <c r="H19" s="115" t="e">
        <f>+#REF!+#REF!+#REF!+#REF!</f>
        <v>#REF!</v>
      </c>
      <c r="I19" s="117">
        <v>25</v>
      </c>
      <c r="J19" s="117">
        <v>800</v>
      </c>
      <c r="K19" s="115"/>
      <c r="L19" s="115">
        <f t="shared" si="0"/>
        <v>125</v>
      </c>
      <c r="M19" s="115">
        <f t="shared" si="1"/>
        <v>360</v>
      </c>
      <c r="N19" s="115" t="e">
        <f>+#REF!+#REF!+#REF!+#REF!</f>
        <v>#REF!</v>
      </c>
      <c r="O19" s="131">
        <f>E19*F19</f>
        <v>1450.5</v>
      </c>
      <c r="P19" s="215">
        <f>E19*G19</f>
        <v>145050</v>
      </c>
      <c r="R19" s="96">
        <f>G19*0.01</f>
        <v>50</v>
      </c>
      <c r="T19" s="266">
        <f t="shared" si="2"/>
        <v>1450.5</v>
      </c>
      <c r="U19" s="266"/>
      <c r="V19" s="266">
        <f t="shared" si="3"/>
        <v>145050</v>
      </c>
    </row>
    <row r="20" spans="1:22" ht="12.75">
      <c r="A20" s="108">
        <v>5</v>
      </c>
      <c r="B20" s="165" t="s">
        <v>30</v>
      </c>
      <c r="C20" s="181" t="s">
        <v>85</v>
      </c>
      <c r="D20" s="206" t="s">
        <v>172</v>
      </c>
      <c r="E20" s="99"/>
      <c r="F20" s="132"/>
      <c r="G20" s="132"/>
      <c r="H20" s="115" t="e">
        <f>+#REF!+#REF!+#REF!+#REF!</f>
        <v>#REF!</v>
      </c>
      <c r="I20" s="117">
        <v>0</v>
      </c>
      <c r="J20" s="117">
        <v>0</v>
      </c>
      <c r="K20" s="115"/>
      <c r="L20" s="115">
        <f t="shared" si="0"/>
        <v>0</v>
      </c>
      <c r="M20" s="115">
        <f t="shared" si="1"/>
        <v>0</v>
      </c>
      <c r="N20" s="115" t="e">
        <f>+#REF!+#REF!+#REF!+#REF!</f>
        <v>#REF!</v>
      </c>
      <c r="O20" s="131"/>
      <c r="P20" s="215"/>
      <c r="T20" s="266">
        <f t="shared" si="2"/>
        <v>0</v>
      </c>
      <c r="U20" s="266"/>
      <c r="V20" s="266">
        <f t="shared" si="3"/>
        <v>0</v>
      </c>
    </row>
    <row r="21" spans="1:22" ht="12.75">
      <c r="A21" s="108">
        <v>6</v>
      </c>
      <c r="B21" s="165" t="s">
        <v>31</v>
      </c>
      <c r="C21" s="181" t="s">
        <v>58</v>
      </c>
      <c r="D21" s="206" t="s">
        <v>173</v>
      </c>
      <c r="E21" s="99">
        <v>14.22</v>
      </c>
      <c r="F21" s="132">
        <v>2000</v>
      </c>
      <c r="G21" s="132">
        <v>200000</v>
      </c>
      <c r="H21" s="115" t="e">
        <f>+#REF!+#REF!+#REF!+#REF!</f>
        <v>#REF!</v>
      </c>
      <c r="I21" s="117">
        <v>5000</v>
      </c>
      <c r="J21" s="117">
        <v>300000</v>
      </c>
      <c r="K21" s="115"/>
      <c r="L21" s="115">
        <f t="shared" si="0"/>
        <v>25000</v>
      </c>
      <c r="M21" s="115">
        <f t="shared" si="1"/>
        <v>135000</v>
      </c>
      <c r="N21" s="115" t="e">
        <f>+#REF!+#REF!+#REF!+#REF!</f>
        <v>#REF!</v>
      </c>
      <c r="O21" s="131">
        <f>E21*F21</f>
        <v>28440</v>
      </c>
      <c r="P21" s="215">
        <f>E21*G21</f>
        <v>2844000</v>
      </c>
      <c r="R21" s="96">
        <f>G21*0.01</f>
        <v>2000</v>
      </c>
      <c r="T21" s="266">
        <f t="shared" si="2"/>
        <v>28440</v>
      </c>
      <c r="U21" s="266"/>
      <c r="V21" s="266">
        <f t="shared" si="3"/>
        <v>2844000</v>
      </c>
    </row>
    <row r="22" spans="1:22" ht="25.5">
      <c r="A22" s="108">
        <f>A21+1</f>
        <v>7</v>
      </c>
      <c r="B22" s="165" t="s">
        <v>32</v>
      </c>
      <c r="C22" s="181" t="s">
        <v>126</v>
      </c>
      <c r="D22" s="206" t="s">
        <v>173</v>
      </c>
      <c r="E22" s="99"/>
      <c r="F22" s="131"/>
      <c r="G22" s="132"/>
      <c r="H22" s="115" t="e">
        <f>+#REF!+#REF!+#REF!+#REF!</f>
        <v>#REF!</v>
      </c>
      <c r="I22" s="117">
        <v>1500</v>
      </c>
      <c r="J22" s="117">
        <v>70000</v>
      </c>
      <c r="K22" s="115"/>
      <c r="L22" s="115">
        <f t="shared" si="0"/>
        <v>7500</v>
      </c>
      <c r="M22" s="115">
        <f t="shared" si="1"/>
        <v>31500</v>
      </c>
      <c r="N22" s="115" t="e">
        <f>+#REF!+#REF!+#REF!+#REF!</f>
        <v>#REF!</v>
      </c>
      <c r="O22" s="131"/>
      <c r="P22" s="215"/>
      <c r="T22" s="266">
        <f t="shared" si="2"/>
        <v>0</v>
      </c>
      <c r="U22" s="266"/>
      <c r="V22" s="266">
        <f t="shared" si="3"/>
        <v>0</v>
      </c>
    </row>
    <row r="23" spans="1:22" ht="12.75">
      <c r="A23" s="108">
        <f>A22+1</f>
        <v>8</v>
      </c>
      <c r="B23" s="165" t="s">
        <v>152</v>
      </c>
      <c r="C23" s="181" t="s">
        <v>59</v>
      </c>
      <c r="D23" s="206" t="s">
        <v>172</v>
      </c>
      <c r="E23" s="99"/>
      <c r="F23" s="131"/>
      <c r="G23" s="132"/>
      <c r="H23" s="115" t="e">
        <f>+#REF!+#REF!+#REF!+#REF!</f>
        <v>#REF!</v>
      </c>
      <c r="I23" s="117">
        <v>0</v>
      </c>
      <c r="J23" s="117">
        <v>0</v>
      </c>
      <c r="K23" s="115"/>
      <c r="L23" s="115">
        <f t="shared" si="0"/>
        <v>0</v>
      </c>
      <c r="M23" s="115">
        <f t="shared" si="1"/>
        <v>0</v>
      </c>
      <c r="N23" s="115" t="e">
        <f>+#REF!+#REF!+#REF!+#REF!</f>
        <v>#REF!</v>
      </c>
      <c r="O23" s="131"/>
      <c r="P23" s="215"/>
      <c r="T23" s="266">
        <f t="shared" si="2"/>
        <v>0</v>
      </c>
      <c r="U23" s="266"/>
      <c r="V23" s="266">
        <f t="shared" si="3"/>
        <v>0</v>
      </c>
    </row>
    <row r="24" spans="1:22" ht="25.5">
      <c r="A24" s="108">
        <f>A23+1</f>
        <v>9</v>
      </c>
      <c r="B24" s="165" t="s">
        <v>34</v>
      </c>
      <c r="C24" s="181" t="s">
        <v>130</v>
      </c>
      <c r="D24" s="206" t="s">
        <v>172</v>
      </c>
      <c r="E24" s="99"/>
      <c r="F24" s="131"/>
      <c r="G24" s="132"/>
      <c r="H24" s="115" t="e">
        <f>+#REF!+#REF!+#REF!+#REF!</f>
        <v>#REF!</v>
      </c>
      <c r="I24" s="117">
        <v>0</v>
      </c>
      <c r="J24" s="117">
        <v>0</v>
      </c>
      <c r="K24" s="115"/>
      <c r="L24" s="115">
        <f t="shared" si="0"/>
        <v>0</v>
      </c>
      <c r="M24" s="115">
        <f t="shared" si="1"/>
        <v>0</v>
      </c>
      <c r="N24" s="115" t="e">
        <f>+#REF!+#REF!+#REF!+#REF!</f>
        <v>#REF!</v>
      </c>
      <c r="O24" s="131"/>
      <c r="P24" s="215"/>
      <c r="T24" s="266">
        <f t="shared" si="2"/>
        <v>0</v>
      </c>
      <c r="U24" s="266"/>
      <c r="V24" s="266">
        <f t="shared" si="3"/>
        <v>0</v>
      </c>
    </row>
    <row r="25" spans="1:22" ht="26.25" thickBot="1">
      <c r="A25" s="113">
        <f>A24+1</f>
        <v>10</v>
      </c>
      <c r="B25" s="166" t="s">
        <v>151</v>
      </c>
      <c r="C25" s="182" t="s">
        <v>136</v>
      </c>
      <c r="D25" s="207" t="s">
        <v>172</v>
      </c>
      <c r="E25" s="269"/>
      <c r="F25" s="220"/>
      <c r="G25" s="223"/>
      <c r="H25" s="115" t="e">
        <f>+#REF!+#REF!+#REF!+#REF!</f>
        <v>#REF!</v>
      </c>
      <c r="I25" s="120">
        <v>0</v>
      </c>
      <c r="J25" s="120">
        <v>0</v>
      </c>
      <c r="K25" s="115"/>
      <c r="L25" s="115">
        <f t="shared" si="0"/>
        <v>0</v>
      </c>
      <c r="M25" s="115">
        <f t="shared" si="1"/>
        <v>0</v>
      </c>
      <c r="N25" s="115" t="e">
        <f>+#REF!+#REF!+#REF!+#REF!</f>
        <v>#REF!</v>
      </c>
      <c r="O25" s="220"/>
      <c r="P25" s="226"/>
      <c r="T25" s="266">
        <f t="shared" si="2"/>
        <v>0</v>
      </c>
      <c r="U25" s="266"/>
      <c r="V25" s="266">
        <f t="shared" si="3"/>
        <v>0</v>
      </c>
    </row>
    <row r="26" spans="1:22" ht="12.75">
      <c r="A26" s="152"/>
      <c r="B26" s="167" t="s">
        <v>12</v>
      </c>
      <c r="C26" s="183" t="s">
        <v>13</v>
      </c>
      <c r="D26" s="201"/>
      <c r="E26" s="139"/>
      <c r="F26" s="146"/>
      <c r="G26" s="136"/>
      <c r="H26" s="137" t="e">
        <f>+#REF!+#REF!+#REF!+#REF!</f>
        <v>#REF!</v>
      </c>
      <c r="I26" s="138"/>
      <c r="J26" s="138"/>
      <c r="K26" s="137"/>
      <c r="L26" s="137">
        <f t="shared" si="0"/>
        <v>0</v>
      </c>
      <c r="M26" s="137">
        <f t="shared" si="1"/>
        <v>0</v>
      </c>
      <c r="N26" s="137" t="e">
        <f>+#REF!+#REF!+#REF!+#REF!</f>
        <v>#REF!</v>
      </c>
      <c r="O26" s="146"/>
      <c r="P26" s="216"/>
      <c r="T26" s="266">
        <f t="shared" si="2"/>
        <v>0</v>
      </c>
      <c r="U26" s="266"/>
      <c r="V26" s="266">
        <f t="shared" si="3"/>
        <v>0</v>
      </c>
    </row>
    <row r="27" spans="1:22" ht="12.75">
      <c r="A27" s="108">
        <v>11</v>
      </c>
      <c r="B27" s="165" t="s">
        <v>35</v>
      </c>
      <c r="C27" s="184" t="s">
        <v>86</v>
      </c>
      <c r="D27" s="206" t="s">
        <v>172</v>
      </c>
      <c r="E27" s="99">
        <v>65.83</v>
      </c>
      <c r="F27" s="132">
        <v>300</v>
      </c>
      <c r="G27" s="132">
        <v>35000</v>
      </c>
      <c r="H27" s="115" t="e">
        <f>+#REF!+#REF!+#REF!+#REF!</f>
        <v>#REF!</v>
      </c>
      <c r="I27" s="117">
        <v>0</v>
      </c>
      <c r="J27" s="117">
        <v>0</v>
      </c>
      <c r="K27" s="115"/>
      <c r="L27" s="115">
        <f t="shared" si="0"/>
        <v>0</v>
      </c>
      <c r="M27" s="115">
        <f t="shared" si="1"/>
        <v>0</v>
      </c>
      <c r="N27" s="115" t="e">
        <f>+#REF!+#REF!+#REF!+#REF!</f>
        <v>#REF!</v>
      </c>
      <c r="O27" s="131">
        <f>E27*F27</f>
        <v>19749</v>
      </c>
      <c r="P27" s="215">
        <f>E27*G27</f>
        <v>2304050</v>
      </c>
      <c r="R27" s="96">
        <f>G27*0.01</f>
        <v>350</v>
      </c>
      <c r="T27" s="266">
        <f t="shared" si="2"/>
        <v>19749</v>
      </c>
      <c r="U27" s="266"/>
      <c r="V27" s="266">
        <f t="shared" si="3"/>
        <v>2304050</v>
      </c>
    </row>
    <row r="28" spans="1:22" ht="12.75">
      <c r="A28" s="108">
        <f aca="true" t="shared" si="4" ref="A28:A34">A27+1</f>
        <v>12</v>
      </c>
      <c r="B28" s="165" t="s">
        <v>36</v>
      </c>
      <c r="C28" s="184" t="s">
        <v>87</v>
      </c>
      <c r="D28" s="206" t="s">
        <v>172</v>
      </c>
      <c r="E28" s="99"/>
      <c r="F28" s="132"/>
      <c r="G28" s="132"/>
      <c r="H28" s="115" t="e">
        <f>+#REF!+#REF!+#REF!+#REF!</f>
        <v>#REF!</v>
      </c>
      <c r="I28" s="117">
        <v>0</v>
      </c>
      <c r="J28" s="117">
        <v>0</v>
      </c>
      <c r="K28" s="115"/>
      <c r="L28" s="115">
        <f t="shared" si="0"/>
        <v>0</v>
      </c>
      <c r="M28" s="115">
        <f t="shared" si="1"/>
        <v>0</v>
      </c>
      <c r="N28" s="115" t="e">
        <f>+#REF!+#REF!+#REF!+#REF!</f>
        <v>#REF!</v>
      </c>
      <c r="O28" s="131"/>
      <c r="P28" s="215"/>
      <c r="T28" s="266">
        <f t="shared" si="2"/>
        <v>0</v>
      </c>
      <c r="U28" s="266"/>
      <c r="V28" s="266">
        <f t="shared" si="3"/>
        <v>0</v>
      </c>
    </row>
    <row r="29" spans="1:22" ht="12.75">
      <c r="A29" s="108">
        <f t="shared" si="4"/>
        <v>13</v>
      </c>
      <c r="B29" s="165" t="s">
        <v>37</v>
      </c>
      <c r="C29" s="181" t="s">
        <v>56</v>
      </c>
      <c r="D29" s="206" t="s">
        <v>173</v>
      </c>
      <c r="E29" s="99">
        <v>17.59</v>
      </c>
      <c r="F29" s="132">
        <v>300</v>
      </c>
      <c r="G29" s="132">
        <v>30000</v>
      </c>
      <c r="H29" s="115" t="e">
        <f>+#REF!+#REF!+#REF!+#REF!</f>
        <v>#REF!</v>
      </c>
      <c r="I29" s="117">
        <v>250</v>
      </c>
      <c r="J29" s="117">
        <v>10000</v>
      </c>
      <c r="K29" s="115"/>
      <c r="L29" s="115">
        <f t="shared" si="0"/>
        <v>1250</v>
      </c>
      <c r="M29" s="115">
        <f t="shared" si="1"/>
        <v>4500</v>
      </c>
      <c r="N29" s="115" t="e">
        <f>+#REF!+#REF!+#REF!+#REF!</f>
        <v>#REF!</v>
      </c>
      <c r="O29" s="131">
        <f>E29*F29</f>
        <v>5277</v>
      </c>
      <c r="P29" s="215">
        <f>E29*G29</f>
        <v>527700</v>
      </c>
      <c r="R29" s="96">
        <f>G29*0.01</f>
        <v>300</v>
      </c>
      <c r="T29" s="266">
        <f t="shared" si="2"/>
        <v>5277</v>
      </c>
      <c r="U29" s="266"/>
      <c r="V29" s="266">
        <f t="shared" si="3"/>
        <v>527700</v>
      </c>
    </row>
    <row r="30" spans="1:22" ht="12.75">
      <c r="A30" s="108">
        <f t="shared" si="4"/>
        <v>14</v>
      </c>
      <c r="B30" s="165" t="s">
        <v>38</v>
      </c>
      <c r="C30" s="181" t="s">
        <v>137</v>
      </c>
      <c r="D30" s="206" t="s">
        <v>173</v>
      </c>
      <c r="E30" s="99"/>
      <c r="F30" s="131"/>
      <c r="G30" s="132"/>
      <c r="H30" s="115" t="e">
        <f>+#REF!+#REF!+#REF!+#REF!</f>
        <v>#REF!</v>
      </c>
      <c r="I30" s="117">
        <v>0</v>
      </c>
      <c r="J30" s="117">
        <v>0</v>
      </c>
      <c r="K30" s="115"/>
      <c r="L30" s="115">
        <f t="shared" si="0"/>
        <v>0</v>
      </c>
      <c r="M30" s="115">
        <f t="shared" si="1"/>
        <v>0</v>
      </c>
      <c r="N30" s="115" t="e">
        <f>+#REF!+#REF!+#REF!+#REF!</f>
        <v>#REF!</v>
      </c>
      <c r="O30" s="131"/>
      <c r="P30" s="215"/>
      <c r="T30" s="266">
        <f t="shared" si="2"/>
        <v>0</v>
      </c>
      <c r="U30" s="266"/>
      <c r="V30" s="266">
        <f t="shared" si="3"/>
        <v>0</v>
      </c>
    </row>
    <row r="31" spans="1:22" ht="12.75">
      <c r="A31" s="109">
        <f t="shared" si="4"/>
        <v>15</v>
      </c>
      <c r="B31" s="165" t="s">
        <v>39</v>
      </c>
      <c r="C31" s="185" t="s">
        <v>60</v>
      </c>
      <c r="D31" s="206" t="s">
        <v>173</v>
      </c>
      <c r="E31" s="99"/>
      <c r="F31" s="131"/>
      <c r="G31" s="132"/>
      <c r="H31" s="115" t="e">
        <f>+#REF!+#REF!+#REF!+#REF!</f>
        <v>#REF!</v>
      </c>
      <c r="I31" s="117">
        <v>0</v>
      </c>
      <c r="J31" s="117">
        <v>0</v>
      </c>
      <c r="K31" s="115"/>
      <c r="L31" s="115">
        <f t="shared" si="0"/>
        <v>0</v>
      </c>
      <c r="M31" s="115">
        <f t="shared" si="1"/>
        <v>0</v>
      </c>
      <c r="N31" s="115" t="e">
        <f>+#REF!+#REF!+#REF!+#REF!</f>
        <v>#REF!</v>
      </c>
      <c r="O31" s="131"/>
      <c r="P31" s="215"/>
      <c r="T31" s="266">
        <f t="shared" si="2"/>
        <v>0</v>
      </c>
      <c r="U31" s="266"/>
      <c r="V31" s="266">
        <f t="shared" si="3"/>
        <v>0</v>
      </c>
    </row>
    <row r="32" spans="1:22" ht="12.75">
      <c r="A32" s="109">
        <f t="shared" si="4"/>
        <v>16</v>
      </c>
      <c r="B32" s="165" t="s">
        <v>40</v>
      </c>
      <c r="C32" s="185" t="s">
        <v>61</v>
      </c>
      <c r="D32" s="206" t="s">
        <v>172</v>
      </c>
      <c r="E32" s="99"/>
      <c r="F32" s="131"/>
      <c r="G32" s="132"/>
      <c r="H32" s="115" t="e">
        <f>+#REF!+#REF!+#REF!+#REF!</f>
        <v>#REF!</v>
      </c>
      <c r="I32" s="117">
        <v>0</v>
      </c>
      <c r="J32" s="117">
        <v>0</v>
      </c>
      <c r="K32" s="115"/>
      <c r="L32" s="115">
        <f t="shared" si="0"/>
        <v>0</v>
      </c>
      <c r="M32" s="115">
        <f t="shared" si="1"/>
        <v>0</v>
      </c>
      <c r="N32" s="115" t="e">
        <f>+#REF!+#REF!+#REF!+#REF!</f>
        <v>#REF!</v>
      </c>
      <c r="O32" s="131"/>
      <c r="P32" s="215"/>
      <c r="T32" s="266">
        <f t="shared" si="2"/>
        <v>0</v>
      </c>
      <c r="U32" s="266"/>
      <c r="V32" s="266">
        <f t="shared" si="3"/>
        <v>0</v>
      </c>
    </row>
    <row r="33" spans="1:22" ht="12.75">
      <c r="A33" s="109">
        <f t="shared" si="4"/>
        <v>17</v>
      </c>
      <c r="B33" s="165" t="s">
        <v>41</v>
      </c>
      <c r="C33" s="185" t="s">
        <v>62</v>
      </c>
      <c r="D33" s="206" t="s">
        <v>172</v>
      </c>
      <c r="E33" s="99"/>
      <c r="F33" s="131"/>
      <c r="G33" s="132"/>
      <c r="H33" s="115" t="e">
        <f>+#REF!+#REF!+#REF!+#REF!</f>
        <v>#REF!</v>
      </c>
      <c r="I33" s="117">
        <v>0</v>
      </c>
      <c r="J33" s="117">
        <v>0</v>
      </c>
      <c r="K33" s="115"/>
      <c r="L33" s="115">
        <f t="shared" si="0"/>
        <v>0</v>
      </c>
      <c r="M33" s="115">
        <f t="shared" si="1"/>
        <v>0</v>
      </c>
      <c r="N33" s="115" t="e">
        <f>+#REF!+#REF!+#REF!+#REF!</f>
        <v>#REF!</v>
      </c>
      <c r="O33" s="131"/>
      <c r="P33" s="215"/>
      <c r="T33" s="266">
        <f t="shared" si="2"/>
        <v>0</v>
      </c>
      <c r="U33" s="266"/>
      <c r="V33" s="266">
        <f t="shared" si="3"/>
        <v>0</v>
      </c>
    </row>
    <row r="34" spans="1:22" ht="13.5" thickBot="1">
      <c r="A34" s="113">
        <f t="shared" si="4"/>
        <v>18</v>
      </c>
      <c r="B34" s="166" t="s">
        <v>42</v>
      </c>
      <c r="C34" s="182" t="s">
        <v>55</v>
      </c>
      <c r="D34" s="207" t="s">
        <v>172</v>
      </c>
      <c r="E34" s="269"/>
      <c r="F34" s="220"/>
      <c r="G34" s="223"/>
      <c r="H34" s="115" t="e">
        <f>+#REF!+#REF!+#REF!+#REF!</f>
        <v>#REF!</v>
      </c>
      <c r="I34" s="120">
        <v>0</v>
      </c>
      <c r="J34" s="120">
        <v>0</v>
      </c>
      <c r="K34" s="115"/>
      <c r="L34" s="115">
        <f t="shared" si="0"/>
        <v>0</v>
      </c>
      <c r="M34" s="115">
        <f t="shared" si="1"/>
        <v>0</v>
      </c>
      <c r="N34" s="115" t="e">
        <f>+#REF!+#REF!+#REF!+#REF!</f>
        <v>#REF!</v>
      </c>
      <c r="O34" s="220"/>
      <c r="P34" s="226"/>
      <c r="T34" s="266">
        <f t="shared" si="2"/>
        <v>0</v>
      </c>
      <c r="U34" s="266"/>
      <c r="V34" s="266">
        <f t="shared" si="3"/>
        <v>0</v>
      </c>
    </row>
    <row r="35" spans="1:22" ht="12.75">
      <c r="A35" s="153"/>
      <c r="B35" s="168" t="s">
        <v>24</v>
      </c>
      <c r="C35" s="186" t="s">
        <v>22</v>
      </c>
      <c r="D35" s="201"/>
      <c r="E35" s="139"/>
      <c r="F35" s="146"/>
      <c r="G35" s="136"/>
      <c r="H35" s="137" t="e">
        <f>+#REF!+#REF!+#REF!+#REF!</f>
        <v>#REF!</v>
      </c>
      <c r="I35" s="154"/>
      <c r="J35" s="154"/>
      <c r="K35" s="137"/>
      <c r="L35" s="137">
        <f t="shared" si="0"/>
        <v>0</v>
      </c>
      <c r="M35" s="137">
        <f t="shared" si="1"/>
        <v>0</v>
      </c>
      <c r="N35" s="137" t="e">
        <f>+#REF!+#REF!+#REF!+#REF!</f>
        <v>#REF!</v>
      </c>
      <c r="O35" s="146"/>
      <c r="P35" s="216"/>
      <c r="T35" s="266">
        <f t="shared" si="2"/>
        <v>0</v>
      </c>
      <c r="U35" s="266"/>
      <c r="V35" s="266">
        <f t="shared" si="3"/>
        <v>0</v>
      </c>
    </row>
    <row r="36" spans="1:22" ht="12.75">
      <c r="A36" s="109">
        <v>19</v>
      </c>
      <c r="B36" s="165" t="s">
        <v>43</v>
      </c>
      <c r="C36" s="181" t="s">
        <v>14</v>
      </c>
      <c r="D36" s="206" t="s">
        <v>172</v>
      </c>
      <c r="E36" s="99"/>
      <c r="F36" s="131"/>
      <c r="G36" s="132"/>
      <c r="H36" s="115" t="e">
        <f>+#REF!+#REF!+#REF!+#REF!</f>
        <v>#REF!</v>
      </c>
      <c r="I36" s="117">
        <v>0</v>
      </c>
      <c r="J36" s="117">
        <v>0</v>
      </c>
      <c r="K36" s="115"/>
      <c r="L36" s="115">
        <f t="shared" si="0"/>
        <v>0</v>
      </c>
      <c r="M36" s="115">
        <f t="shared" si="1"/>
        <v>0</v>
      </c>
      <c r="N36" s="115" t="e">
        <f>+#REF!+#REF!+#REF!+#REF!</f>
        <v>#REF!</v>
      </c>
      <c r="O36" s="131"/>
      <c r="P36" s="215"/>
      <c r="T36" s="266">
        <f t="shared" si="2"/>
        <v>0</v>
      </c>
      <c r="U36" s="266"/>
      <c r="V36" s="266">
        <f t="shared" si="3"/>
        <v>0</v>
      </c>
    </row>
    <row r="37" spans="1:22" ht="13.5" thickBot="1">
      <c r="A37" s="156">
        <v>20</v>
      </c>
      <c r="B37" s="170" t="s">
        <v>44</v>
      </c>
      <c r="C37" s="188" t="s">
        <v>153</v>
      </c>
      <c r="D37" s="208" t="s">
        <v>172</v>
      </c>
      <c r="E37" s="160"/>
      <c r="F37" s="157"/>
      <c r="G37" s="252"/>
      <c r="H37" s="158" t="e">
        <f>+#REF!+#REF!+#REF!+#REF!</f>
        <v>#REF!</v>
      </c>
      <c r="I37" s="159">
        <v>0</v>
      </c>
      <c r="J37" s="159">
        <v>0</v>
      </c>
      <c r="K37" s="158"/>
      <c r="L37" s="158">
        <f t="shared" si="0"/>
        <v>0</v>
      </c>
      <c r="M37" s="158">
        <f t="shared" si="1"/>
        <v>0</v>
      </c>
      <c r="N37" s="158" t="e">
        <f>+#REF!+#REF!+#REF!+#REF!</f>
        <v>#REF!</v>
      </c>
      <c r="O37" s="157"/>
      <c r="P37" s="217"/>
      <c r="T37" s="266">
        <f t="shared" si="2"/>
        <v>0</v>
      </c>
      <c r="U37" s="266"/>
      <c r="V37" s="266">
        <f t="shared" si="3"/>
        <v>0</v>
      </c>
    </row>
    <row r="38" spans="1:22" ht="12.75">
      <c r="A38" s="253"/>
      <c r="B38" s="254"/>
      <c r="C38" s="254"/>
      <c r="D38" s="228"/>
      <c r="E38" s="255"/>
      <c r="F38" s="256"/>
      <c r="G38" s="257"/>
      <c r="H38" s="137"/>
      <c r="I38" s="258"/>
      <c r="J38" s="258"/>
      <c r="K38" s="137"/>
      <c r="L38" s="137"/>
      <c r="M38" s="137"/>
      <c r="N38" s="137"/>
      <c r="O38" s="256"/>
      <c r="P38" s="256"/>
      <c r="T38" s="266">
        <f t="shared" si="2"/>
        <v>0</v>
      </c>
      <c r="U38" s="266"/>
      <c r="V38" s="266">
        <f t="shared" si="3"/>
        <v>0</v>
      </c>
    </row>
    <row r="39" spans="1:22" ht="12.75">
      <c r="A39" s="259"/>
      <c r="B39" s="241"/>
      <c r="C39" s="241"/>
      <c r="D39" s="229"/>
      <c r="E39" s="242"/>
      <c r="F39" s="243"/>
      <c r="G39" s="244"/>
      <c r="H39" s="115"/>
      <c r="I39" s="245"/>
      <c r="J39" s="245"/>
      <c r="K39" s="115"/>
      <c r="L39" s="115"/>
      <c r="M39" s="115"/>
      <c r="N39" s="115"/>
      <c r="O39" s="243"/>
      <c r="P39" s="243"/>
      <c r="T39" s="266">
        <f t="shared" si="2"/>
        <v>0</v>
      </c>
      <c r="U39" s="266"/>
      <c r="V39" s="266">
        <f t="shared" si="3"/>
        <v>0</v>
      </c>
    </row>
    <row r="40" spans="1:22" ht="12.75">
      <c r="A40" s="259"/>
      <c r="B40" s="241"/>
      <c r="C40" s="241"/>
      <c r="D40" s="229"/>
      <c r="E40" s="242"/>
      <c r="F40" s="243"/>
      <c r="G40" s="244"/>
      <c r="H40" s="115"/>
      <c r="I40" s="245"/>
      <c r="J40" s="245"/>
      <c r="K40" s="115"/>
      <c r="L40" s="115"/>
      <c r="M40" s="115"/>
      <c r="N40" s="115"/>
      <c r="O40" s="243"/>
      <c r="P40" s="243"/>
      <c r="T40" s="266">
        <f t="shared" si="2"/>
        <v>0</v>
      </c>
      <c r="U40" s="266"/>
      <c r="V40" s="266">
        <f t="shared" si="3"/>
        <v>0</v>
      </c>
    </row>
    <row r="41" spans="1:22" ht="12.75">
      <c r="A41" s="259"/>
      <c r="B41" s="241"/>
      <c r="C41" s="241"/>
      <c r="D41" s="229"/>
      <c r="E41" s="242"/>
      <c r="F41" s="243"/>
      <c r="G41" s="244"/>
      <c r="H41" s="115"/>
      <c r="I41" s="245"/>
      <c r="J41" s="245"/>
      <c r="K41" s="115"/>
      <c r="L41" s="115"/>
      <c r="M41" s="115"/>
      <c r="N41" s="115"/>
      <c r="O41" s="243"/>
      <c r="P41" s="243"/>
      <c r="T41" s="266">
        <f t="shared" si="2"/>
        <v>0</v>
      </c>
      <c r="U41" s="266"/>
      <c r="V41" s="266">
        <f t="shared" si="3"/>
        <v>0</v>
      </c>
    </row>
    <row r="42" spans="1:22" ht="13.5" thickBot="1">
      <c r="A42" s="260"/>
      <c r="B42" s="246"/>
      <c r="C42" s="246"/>
      <c r="D42" s="247"/>
      <c r="E42" s="248"/>
      <c r="F42" s="249"/>
      <c r="G42" s="250"/>
      <c r="H42" s="158"/>
      <c r="I42" s="251"/>
      <c r="J42" s="251"/>
      <c r="K42" s="158"/>
      <c r="L42" s="158"/>
      <c r="M42" s="158"/>
      <c r="N42" s="158"/>
      <c r="O42" s="249"/>
      <c r="P42" s="249"/>
      <c r="T42" s="266">
        <f t="shared" si="2"/>
        <v>0</v>
      </c>
      <c r="U42" s="266"/>
      <c r="V42" s="266">
        <f t="shared" si="3"/>
        <v>0</v>
      </c>
    </row>
    <row r="43" spans="1:22" ht="12.75">
      <c r="A43" s="155"/>
      <c r="B43" s="169" t="s">
        <v>15</v>
      </c>
      <c r="C43" s="186" t="s">
        <v>63</v>
      </c>
      <c r="D43" s="201"/>
      <c r="E43" s="139"/>
      <c r="F43" s="146"/>
      <c r="G43" s="136"/>
      <c r="H43" s="137" t="e">
        <f>+#REF!+#REF!+#REF!+#REF!</f>
        <v>#REF!</v>
      </c>
      <c r="I43" s="154"/>
      <c r="J43" s="154"/>
      <c r="K43" s="137"/>
      <c r="L43" s="137">
        <f t="shared" si="0"/>
        <v>0</v>
      </c>
      <c r="M43" s="137">
        <f t="shared" si="1"/>
        <v>0</v>
      </c>
      <c r="N43" s="137" t="e">
        <f>+#REF!+#REF!+#REF!+#REF!</f>
        <v>#REF!</v>
      </c>
      <c r="O43" s="146"/>
      <c r="P43" s="216"/>
      <c r="T43" s="266">
        <f t="shared" si="2"/>
        <v>0</v>
      </c>
      <c r="U43" s="266"/>
      <c r="V43" s="266">
        <f t="shared" si="3"/>
        <v>0</v>
      </c>
    </row>
    <row r="44" spans="1:22" ht="12.75">
      <c r="A44" s="109">
        <v>21</v>
      </c>
      <c r="B44" s="165" t="s">
        <v>45</v>
      </c>
      <c r="C44" s="181" t="s">
        <v>132</v>
      </c>
      <c r="D44" s="206" t="s">
        <v>174</v>
      </c>
      <c r="E44" s="99"/>
      <c r="F44" s="131"/>
      <c r="G44" s="132"/>
      <c r="H44" s="115" t="e">
        <f>+#REF!+#REF!+#REF!+#REF!</f>
        <v>#REF!</v>
      </c>
      <c r="I44" s="117">
        <v>0</v>
      </c>
      <c r="J44" s="117">
        <v>0</v>
      </c>
      <c r="K44" s="115"/>
      <c r="L44" s="115">
        <f t="shared" si="0"/>
        <v>0</v>
      </c>
      <c r="M44" s="115">
        <f t="shared" si="1"/>
        <v>0</v>
      </c>
      <c r="N44" s="115" t="e">
        <f>+#REF!+#REF!+#REF!+#REF!</f>
        <v>#REF!</v>
      </c>
      <c r="O44" s="131"/>
      <c r="P44" s="215"/>
      <c r="T44" s="266">
        <f t="shared" si="2"/>
        <v>0</v>
      </c>
      <c r="U44" s="266"/>
      <c r="V44" s="266">
        <f t="shared" si="3"/>
        <v>0</v>
      </c>
    </row>
    <row r="45" spans="1:22" ht="12.75">
      <c r="A45" s="109">
        <v>22</v>
      </c>
      <c r="B45" s="165" t="s">
        <v>46</v>
      </c>
      <c r="C45" s="181" t="s">
        <v>138</v>
      </c>
      <c r="D45" s="206" t="s">
        <v>174</v>
      </c>
      <c r="E45" s="99"/>
      <c r="F45" s="131"/>
      <c r="G45" s="132"/>
      <c r="H45" s="115" t="e">
        <f>+#REF!+#REF!+#REF!+#REF!</f>
        <v>#REF!</v>
      </c>
      <c r="I45" s="117">
        <v>0</v>
      </c>
      <c r="J45" s="117">
        <v>0</v>
      </c>
      <c r="K45" s="115"/>
      <c r="L45" s="115">
        <f t="shared" si="0"/>
        <v>0</v>
      </c>
      <c r="M45" s="115">
        <f t="shared" si="1"/>
        <v>0</v>
      </c>
      <c r="N45" s="115" t="e">
        <f>+#REF!+#REF!+#REF!+#REF!</f>
        <v>#REF!</v>
      </c>
      <c r="O45" s="131"/>
      <c r="P45" s="215"/>
      <c r="T45" s="266">
        <f t="shared" si="2"/>
        <v>0</v>
      </c>
      <c r="U45" s="266"/>
      <c r="V45" s="266">
        <f t="shared" si="3"/>
        <v>0</v>
      </c>
    </row>
    <row r="46" spans="1:22" ht="12.75">
      <c r="A46" s="109">
        <f>A45+1</f>
        <v>23</v>
      </c>
      <c r="B46" s="165" t="s">
        <v>47</v>
      </c>
      <c r="C46" s="181" t="s">
        <v>17</v>
      </c>
      <c r="D46" s="206" t="s">
        <v>174</v>
      </c>
      <c r="E46" s="99"/>
      <c r="F46" s="131"/>
      <c r="G46" s="132"/>
      <c r="H46" s="115" t="e">
        <f>+#REF!+#REF!+#REF!+#REF!</f>
        <v>#REF!</v>
      </c>
      <c r="I46" s="117">
        <v>0</v>
      </c>
      <c r="J46" s="117">
        <v>0</v>
      </c>
      <c r="K46" s="115"/>
      <c r="L46" s="115">
        <f t="shared" si="0"/>
        <v>0</v>
      </c>
      <c r="M46" s="115">
        <f t="shared" si="1"/>
        <v>0</v>
      </c>
      <c r="N46" s="115" t="e">
        <f>+#REF!+#REF!+#REF!+#REF!</f>
        <v>#REF!</v>
      </c>
      <c r="O46" s="131"/>
      <c r="P46" s="215"/>
      <c r="T46" s="266">
        <f t="shared" si="2"/>
        <v>0</v>
      </c>
      <c r="U46" s="266"/>
      <c r="V46" s="266">
        <f t="shared" si="3"/>
        <v>0</v>
      </c>
    </row>
    <row r="47" spans="1:22" ht="12.75">
      <c r="A47" s="109">
        <f>A46+1</f>
        <v>24</v>
      </c>
      <c r="B47" s="165" t="s">
        <v>48</v>
      </c>
      <c r="C47" s="181" t="s">
        <v>69</v>
      </c>
      <c r="D47" s="206" t="s">
        <v>175</v>
      </c>
      <c r="E47" s="99"/>
      <c r="F47" s="131"/>
      <c r="G47" s="131"/>
      <c r="H47" s="115" t="e">
        <f>+#REF!+#REF!+#REF!+#REF!</f>
        <v>#REF!</v>
      </c>
      <c r="I47" s="117">
        <v>0</v>
      </c>
      <c r="J47" s="117">
        <v>0</v>
      </c>
      <c r="K47" s="115"/>
      <c r="L47" s="115">
        <f t="shared" si="0"/>
        <v>0</v>
      </c>
      <c r="M47" s="115">
        <f t="shared" si="1"/>
        <v>0</v>
      </c>
      <c r="N47" s="115" t="e">
        <f>+#REF!+#REF!+#REF!+#REF!</f>
        <v>#REF!</v>
      </c>
      <c r="O47" s="131"/>
      <c r="P47" s="215"/>
      <c r="T47" s="266">
        <f t="shared" si="2"/>
        <v>0</v>
      </c>
      <c r="U47" s="266"/>
      <c r="V47" s="266">
        <f t="shared" si="3"/>
        <v>0</v>
      </c>
    </row>
    <row r="48" spans="1:22" ht="13.5" thickBot="1">
      <c r="A48" s="145">
        <v>25</v>
      </c>
      <c r="B48" s="166" t="s">
        <v>65</v>
      </c>
      <c r="C48" s="182" t="s">
        <v>64</v>
      </c>
      <c r="D48" s="207" t="s">
        <v>175</v>
      </c>
      <c r="E48" s="269"/>
      <c r="F48" s="220"/>
      <c r="G48" s="220"/>
      <c r="H48" s="115" t="e">
        <f>+#REF!+#REF!+#REF!+#REF!</f>
        <v>#REF!</v>
      </c>
      <c r="I48" s="120">
        <v>0</v>
      </c>
      <c r="J48" s="120">
        <v>0</v>
      </c>
      <c r="K48" s="115"/>
      <c r="L48" s="115">
        <f t="shared" si="0"/>
        <v>0</v>
      </c>
      <c r="M48" s="115">
        <f t="shared" si="1"/>
        <v>0</v>
      </c>
      <c r="N48" s="115" t="e">
        <f>+#REF!+#REF!+#REF!+#REF!</f>
        <v>#REF!</v>
      </c>
      <c r="O48" s="220"/>
      <c r="P48" s="226"/>
      <c r="T48" s="266">
        <f t="shared" si="2"/>
        <v>0</v>
      </c>
      <c r="U48" s="266"/>
      <c r="V48" s="266">
        <f t="shared" si="3"/>
        <v>0</v>
      </c>
    </row>
    <row r="49" spans="1:22" ht="12.75">
      <c r="A49" s="155"/>
      <c r="B49" s="169" t="s">
        <v>18</v>
      </c>
      <c r="C49" s="187" t="s">
        <v>66</v>
      </c>
      <c r="D49" s="202"/>
      <c r="E49" s="139"/>
      <c r="F49" s="146"/>
      <c r="G49" s="146"/>
      <c r="H49" s="137" t="e">
        <f>+#REF!+#REF!+#REF!+#REF!</f>
        <v>#REF!</v>
      </c>
      <c r="I49" s="154"/>
      <c r="J49" s="154"/>
      <c r="K49" s="137"/>
      <c r="L49" s="137">
        <f t="shared" si="0"/>
        <v>0</v>
      </c>
      <c r="M49" s="137">
        <f t="shared" si="1"/>
        <v>0</v>
      </c>
      <c r="N49" s="137" t="e">
        <f>+#REF!+#REF!+#REF!+#REF!</f>
        <v>#REF!</v>
      </c>
      <c r="O49" s="146"/>
      <c r="P49" s="216"/>
      <c r="T49" s="266">
        <f t="shared" si="2"/>
        <v>0</v>
      </c>
      <c r="U49" s="266"/>
      <c r="V49" s="266">
        <f t="shared" si="3"/>
        <v>0</v>
      </c>
    </row>
    <row r="50" spans="1:22" ht="12.75">
      <c r="A50" s="109">
        <v>26</v>
      </c>
      <c r="B50" s="165" t="s">
        <v>49</v>
      </c>
      <c r="C50" s="181" t="s">
        <v>70</v>
      </c>
      <c r="D50" s="206" t="s">
        <v>174</v>
      </c>
      <c r="E50" s="99"/>
      <c r="F50" s="131"/>
      <c r="G50" s="131"/>
      <c r="H50" s="115" t="e">
        <f>+#REF!+#REF!+#REF!+#REF!</f>
        <v>#REF!</v>
      </c>
      <c r="I50" s="117">
        <v>0</v>
      </c>
      <c r="J50" s="117">
        <v>0</v>
      </c>
      <c r="K50" s="115"/>
      <c r="L50" s="115">
        <f t="shared" si="0"/>
        <v>0</v>
      </c>
      <c r="M50" s="115">
        <f t="shared" si="1"/>
        <v>0</v>
      </c>
      <c r="N50" s="115" t="e">
        <f>+#REF!+#REF!+#REF!+#REF!</f>
        <v>#REF!</v>
      </c>
      <c r="O50" s="131"/>
      <c r="P50" s="215"/>
      <c r="T50" s="266">
        <f t="shared" si="2"/>
        <v>0</v>
      </c>
      <c r="U50" s="266"/>
      <c r="V50" s="266">
        <f t="shared" si="3"/>
        <v>0</v>
      </c>
    </row>
    <row r="51" spans="1:22" ht="13.5" thickBot="1">
      <c r="A51" s="156">
        <v>27</v>
      </c>
      <c r="B51" s="170" t="s">
        <v>50</v>
      </c>
      <c r="C51" s="188" t="s">
        <v>71</v>
      </c>
      <c r="D51" s="208" t="s">
        <v>174</v>
      </c>
      <c r="E51" s="160"/>
      <c r="F51" s="157"/>
      <c r="G51" s="157"/>
      <c r="H51" s="158" t="e">
        <f>+#REF!+#REF!+#REF!+#REF!</f>
        <v>#REF!</v>
      </c>
      <c r="I51" s="159">
        <v>0</v>
      </c>
      <c r="J51" s="159">
        <v>0</v>
      </c>
      <c r="K51" s="158"/>
      <c r="L51" s="158">
        <f t="shared" si="0"/>
        <v>0</v>
      </c>
      <c r="M51" s="158">
        <f t="shared" si="1"/>
        <v>0</v>
      </c>
      <c r="N51" s="158" t="e">
        <f>+#REF!+#REF!+#REF!+#REF!</f>
        <v>#REF!</v>
      </c>
      <c r="O51" s="157"/>
      <c r="P51" s="217"/>
      <c r="T51" s="266">
        <f t="shared" si="2"/>
        <v>0</v>
      </c>
      <c r="U51" s="266"/>
      <c r="V51" s="266">
        <f t="shared" si="3"/>
        <v>0</v>
      </c>
    </row>
    <row r="52" spans="1:22" ht="12.75">
      <c r="A52" s="135"/>
      <c r="B52" s="169" t="s">
        <v>67</v>
      </c>
      <c r="C52" s="187" t="s">
        <v>19</v>
      </c>
      <c r="D52" s="202"/>
      <c r="E52" s="139"/>
      <c r="F52" s="146"/>
      <c r="G52" s="146"/>
      <c r="H52" s="137" t="e">
        <f>+#REF!+#REF!+#REF!+#REF!</f>
        <v>#REF!</v>
      </c>
      <c r="I52" s="138"/>
      <c r="J52" s="138"/>
      <c r="K52" s="137"/>
      <c r="L52" s="137">
        <f t="shared" si="0"/>
        <v>0</v>
      </c>
      <c r="M52" s="137">
        <f t="shared" si="1"/>
        <v>0</v>
      </c>
      <c r="N52" s="137" t="e">
        <f>+#REF!+#REF!+#REF!+#REF!</f>
        <v>#REF!</v>
      </c>
      <c r="O52" s="146"/>
      <c r="P52" s="216"/>
      <c r="T52" s="266">
        <f t="shared" si="2"/>
        <v>0</v>
      </c>
      <c r="U52" s="266"/>
      <c r="V52" s="266">
        <f t="shared" si="3"/>
        <v>0</v>
      </c>
    </row>
    <row r="53" spans="1:22" s="97" customFormat="1" ht="12.75">
      <c r="A53" s="111">
        <v>28</v>
      </c>
      <c r="B53" s="171" t="s">
        <v>52</v>
      </c>
      <c r="C53" s="273" t="s">
        <v>131</v>
      </c>
      <c r="D53" s="209" t="s">
        <v>172</v>
      </c>
      <c r="E53" s="99">
        <v>423.45</v>
      </c>
      <c r="F53" s="132">
        <v>10</v>
      </c>
      <c r="G53" s="132">
        <v>1000</v>
      </c>
      <c r="H53" s="118" t="e">
        <f>+#REF!+#REF!+#REF!+#REF!</f>
        <v>#REF!</v>
      </c>
      <c r="I53" s="119">
        <v>50</v>
      </c>
      <c r="J53" s="119">
        <v>5000</v>
      </c>
      <c r="K53" s="118"/>
      <c r="L53" s="118">
        <f t="shared" si="0"/>
        <v>250</v>
      </c>
      <c r="M53" s="118">
        <f t="shared" si="1"/>
        <v>2250</v>
      </c>
      <c r="N53" s="118" t="e">
        <f>+#REF!+#REF!+#REF!+#REF!</f>
        <v>#REF!</v>
      </c>
      <c r="O53" s="131">
        <f>E53*F53</f>
        <v>4234.5</v>
      </c>
      <c r="P53" s="215">
        <f>E53*G53</f>
        <v>423450</v>
      </c>
      <c r="R53" s="96">
        <f>G53*0.01</f>
        <v>10</v>
      </c>
      <c r="T53" s="266">
        <f t="shared" si="2"/>
        <v>4234.5</v>
      </c>
      <c r="U53" s="266"/>
      <c r="V53" s="266">
        <f t="shared" si="3"/>
        <v>423450</v>
      </c>
    </row>
    <row r="54" spans="1:22" s="97" customFormat="1" ht="12.75">
      <c r="A54" s="112"/>
      <c r="B54" s="173"/>
      <c r="C54" s="192" t="s">
        <v>128</v>
      </c>
      <c r="D54" s="204"/>
      <c r="E54" s="582"/>
      <c r="F54" s="223"/>
      <c r="G54" s="524"/>
      <c r="H54" s="118" t="e">
        <f>+#REF!+#REF!+#REF!+#REF!</f>
        <v>#REF!</v>
      </c>
      <c r="I54" s="119"/>
      <c r="J54" s="119"/>
      <c r="K54" s="118"/>
      <c r="L54" s="118">
        <f t="shared" si="0"/>
        <v>0</v>
      </c>
      <c r="M54" s="118">
        <f t="shared" si="1"/>
        <v>0</v>
      </c>
      <c r="N54" s="118" t="e">
        <f>+#REF!+#REF!+#REF!+#REF!</f>
        <v>#REF!</v>
      </c>
      <c r="O54" s="527"/>
      <c r="P54" s="530"/>
      <c r="T54" s="266">
        <f t="shared" si="2"/>
        <v>0</v>
      </c>
      <c r="U54" s="266"/>
      <c r="V54" s="266">
        <f t="shared" si="3"/>
        <v>0</v>
      </c>
    </row>
    <row r="55" spans="1:22" s="97" customFormat="1" ht="12.75">
      <c r="A55" s="112"/>
      <c r="B55" s="173"/>
      <c r="C55" s="189" t="s">
        <v>161</v>
      </c>
      <c r="D55" s="204"/>
      <c r="E55" s="583"/>
      <c r="F55" s="224"/>
      <c r="G55" s="525"/>
      <c r="H55" s="118" t="e">
        <f>+#REF!+#REF!+#REF!+#REF!</f>
        <v>#REF!</v>
      </c>
      <c r="I55" s="119"/>
      <c r="J55" s="119"/>
      <c r="K55" s="118"/>
      <c r="L55" s="118">
        <f t="shared" si="0"/>
        <v>0</v>
      </c>
      <c r="M55" s="118">
        <f t="shared" si="1"/>
        <v>0</v>
      </c>
      <c r="N55" s="118" t="e">
        <f>+#REF!+#REF!+#REF!+#REF!</f>
        <v>#REF!</v>
      </c>
      <c r="O55" s="528"/>
      <c r="P55" s="531"/>
      <c r="T55" s="266">
        <f t="shared" si="2"/>
        <v>0</v>
      </c>
      <c r="U55" s="266"/>
      <c r="V55" s="266">
        <f t="shared" si="3"/>
        <v>0</v>
      </c>
    </row>
    <row r="56" spans="1:22" s="97" customFormat="1" ht="12.75">
      <c r="A56" s="112"/>
      <c r="B56" s="173"/>
      <c r="C56" s="189" t="s">
        <v>79</v>
      </c>
      <c r="D56" s="204"/>
      <c r="E56" s="583"/>
      <c r="F56" s="224"/>
      <c r="G56" s="525"/>
      <c r="H56" s="118" t="e">
        <f>+#REF!+#REF!+#REF!+#REF!</f>
        <v>#REF!</v>
      </c>
      <c r="I56" s="119"/>
      <c r="J56" s="119"/>
      <c r="K56" s="118"/>
      <c r="L56" s="118">
        <f t="shared" si="0"/>
        <v>0</v>
      </c>
      <c r="M56" s="118">
        <f t="shared" si="1"/>
        <v>0</v>
      </c>
      <c r="N56" s="118" t="e">
        <f>+#REF!+#REF!+#REF!+#REF!</f>
        <v>#REF!</v>
      </c>
      <c r="O56" s="528"/>
      <c r="P56" s="531"/>
      <c r="T56" s="266">
        <f t="shared" si="2"/>
        <v>0</v>
      </c>
      <c r="U56" s="266"/>
      <c r="V56" s="266">
        <f t="shared" si="3"/>
        <v>0</v>
      </c>
    </row>
    <row r="57" spans="1:22" s="97" customFormat="1" ht="12.75">
      <c r="A57" s="112"/>
      <c r="B57" s="173"/>
      <c r="C57" s="189" t="s">
        <v>80</v>
      </c>
      <c r="D57" s="204"/>
      <c r="E57" s="583"/>
      <c r="F57" s="224"/>
      <c r="G57" s="525"/>
      <c r="H57" s="118" t="e">
        <f>+#REF!+#REF!+#REF!+#REF!</f>
        <v>#REF!</v>
      </c>
      <c r="I57" s="119"/>
      <c r="J57" s="119"/>
      <c r="K57" s="118"/>
      <c r="L57" s="118">
        <f t="shared" si="0"/>
        <v>0</v>
      </c>
      <c r="M57" s="118">
        <f t="shared" si="1"/>
        <v>0</v>
      </c>
      <c r="N57" s="118" t="e">
        <f>+#REF!+#REF!+#REF!+#REF!</f>
        <v>#REF!</v>
      </c>
      <c r="O57" s="528"/>
      <c r="P57" s="531"/>
      <c r="T57" s="266">
        <f t="shared" si="2"/>
        <v>0</v>
      </c>
      <c r="U57" s="266"/>
      <c r="V57" s="266">
        <f t="shared" si="3"/>
        <v>0</v>
      </c>
    </row>
    <row r="58" spans="1:22" s="97" customFormat="1" ht="12.75">
      <c r="A58" s="112"/>
      <c r="B58" s="173"/>
      <c r="C58" s="189" t="s">
        <v>81</v>
      </c>
      <c r="D58" s="204"/>
      <c r="E58" s="583"/>
      <c r="F58" s="224"/>
      <c r="G58" s="525"/>
      <c r="H58" s="118" t="e">
        <f>+#REF!+#REF!+#REF!+#REF!</f>
        <v>#REF!</v>
      </c>
      <c r="I58" s="119"/>
      <c r="J58" s="119"/>
      <c r="K58" s="118"/>
      <c r="L58" s="118">
        <f t="shared" si="0"/>
        <v>0</v>
      </c>
      <c r="M58" s="118">
        <f t="shared" si="1"/>
        <v>0</v>
      </c>
      <c r="N58" s="118" t="e">
        <f>+#REF!+#REF!+#REF!+#REF!</f>
        <v>#REF!</v>
      </c>
      <c r="O58" s="528"/>
      <c r="P58" s="531"/>
      <c r="T58" s="266">
        <f t="shared" si="2"/>
        <v>0</v>
      </c>
      <c r="U58" s="266"/>
      <c r="V58" s="266">
        <f t="shared" si="3"/>
        <v>0</v>
      </c>
    </row>
    <row r="59" spans="1:22" s="97" customFormat="1" ht="12.75">
      <c r="A59" s="112"/>
      <c r="B59" s="173"/>
      <c r="C59" s="193" t="s">
        <v>82</v>
      </c>
      <c r="D59" s="204"/>
      <c r="E59" s="583"/>
      <c r="F59" s="224"/>
      <c r="G59" s="525"/>
      <c r="H59" s="118" t="e">
        <f>+#REF!+#REF!+#REF!+#REF!</f>
        <v>#REF!</v>
      </c>
      <c r="I59" s="119"/>
      <c r="J59" s="119"/>
      <c r="K59" s="118"/>
      <c r="L59" s="118">
        <f t="shared" si="0"/>
        <v>0</v>
      </c>
      <c r="M59" s="118">
        <f t="shared" si="1"/>
        <v>0</v>
      </c>
      <c r="N59" s="118" t="e">
        <f>+#REF!+#REF!+#REF!+#REF!</f>
        <v>#REF!</v>
      </c>
      <c r="O59" s="528"/>
      <c r="P59" s="531"/>
      <c r="T59" s="266">
        <f t="shared" si="2"/>
        <v>0</v>
      </c>
      <c r="U59" s="266"/>
      <c r="V59" s="266">
        <f t="shared" si="3"/>
        <v>0</v>
      </c>
    </row>
    <row r="60" spans="1:22" s="97" customFormat="1" ht="12.75">
      <c r="A60" s="112"/>
      <c r="B60" s="173"/>
      <c r="C60" s="189" t="s">
        <v>78</v>
      </c>
      <c r="D60" s="204"/>
      <c r="E60" s="584"/>
      <c r="F60" s="225"/>
      <c r="G60" s="526"/>
      <c r="H60" s="118" t="e">
        <f>+#REF!+#REF!+#REF!+#REF!</f>
        <v>#REF!</v>
      </c>
      <c r="I60" s="119"/>
      <c r="J60" s="119"/>
      <c r="K60" s="118"/>
      <c r="L60" s="118">
        <f t="shared" si="0"/>
        <v>0</v>
      </c>
      <c r="M60" s="118">
        <f t="shared" si="1"/>
        <v>0</v>
      </c>
      <c r="N60" s="118" t="e">
        <f>+#REF!+#REF!+#REF!+#REF!</f>
        <v>#REF!</v>
      </c>
      <c r="O60" s="529"/>
      <c r="P60" s="532"/>
      <c r="T60" s="266">
        <f t="shared" si="2"/>
        <v>0</v>
      </c>
      <c r="U60" s="266"/>
      <c r="V60" s="266">
        <f t="shared" si="3"/>
        <v>0</v>
      </c>
    </row>
    <row r="61" spans="1:22" ht="12.75">
      <c r="A61" s="108">
        <v>29</v>
      </c>
      <c r="B61" s="165" t="s">
        <v>54</v>
      </c>
      <c r="C61" s="274" t="s">
        <v>120</v>
      </c>
      <c r="D61" s="206" t="s">
        <v>172</v>
      </c>
      <c r="E61" s="99">
        <v>427.25</v>
      </c>
      <c r="F61" s="132">
        <v>10</v>
      </c>
      <c r="G61" s="132">
        <v>1000</v>
      </c>
      <c r="H61" s="115" t="e">
        <f>+#REF!+#REF!+#REF!+#REF!</f>
        <v>#REF!</v>
      </c>
      <c r="I61" s="117">
        <v>50</v>
      </c>
      <c r="J61" s="117">
        <v>5000</v>
      </c>
      <c r="K61" s="115"/>
      <c r="L61" s="115">
        <f t="shared" si="0"/>
        <v>250</v>
      </c>
      <c r="M61" s="115">
        <f t="shared" si="1"/>
        <v>2250</v>
      </c>
      <c r="N61" s="115" t="e">
        <f>+#REF!+#REF!+#REF!+#REF!</f>
        <v>#REF!</v>
      </c>
      <c r="O61" s="131">
        <f>E61*F61</f>
        <v>4272.5</v>
      </c>
      <c r="P61" s="215">
        <f>E61*G61</f>
        <v>427250</v>
      </c>
      <c r="R61" s="96">
        <f>G61*0.01</f>
        <v>10</v>
      </c>
      <c r="T61" s="266">
        <f t="shared" si="2"/>
        <v>4272.5</v>
      </c>
      <c r="U61" s="266"/>
      <c r="V61" s="266">
        <f t="shared" si="3"/>
        <v>427250</v>
      </c>
    </row>
    <row r="62" spans="1:22" ht="12.75">
      <c r="A62" s="110"/>
      <c r="B62" s="172"/>
      <c r="C62" s="190" t="s">
        <v>140</v>
      </c>
      <c r="D62" s="203"/>
      <c r="E62" s="582"/>
      <c r="F62" s="223"/>
      <c r="G62" s="524"/>
      <c r="H62" s="115" t="e">
        <f>+#REF!+#REF!+#REF!+#REF!</f>
        <v>#REF!</v>
      </c>
      <c r="I62" s="117"/>
      <c r="J62" s="117"/>
      <c r="K62" s="115"/>
      <c r="L62" s="115">
        <f t="shared" si="0"/>
        <v>0</v>
      </c>
      <c r="M62" s="115">
        <f t="shared" si="1"/>
        <v>0</v>
      </c>
      <c r="N62" s="115" t="e">
        <f>+#REF!+#REF!+#REF!+#REF!</f>
        <v>#REF!</v>
      </c>
      <c r="O62" s="527"/>
      <c r="P62" s="530"/>
      <c r="T62" s="266">
        <f t="shared" si="2"/>
        <v>0</v>
      </c>
      <c r="U62" s="266"/>
      <c r="V62" s="266">
        <f t="shared" si="3"/>
        <v>0</v>
      </c>
    </row>
    <row r="63" spans="1:22" ht="12.75">
      <c r="A63" s="110"/>
      <c r="B63" s="172"/>
      <c r="C63" s="181" t="s">
        <v>161</v>
      </c>
      <c r="D63" s="203"/>
      <c r="E63" s="583"/>
      <c r="F63" s="221"/>
      <c r="G63" s="525"/>
      <c r="H63" s="115" t="e">
        <f>+#REF!+#REF!+#REF!+#REF!</f>
        <v>#REF!</v>
      </c>
      <c r="I63" s="117"/>
      <c r="J63" s="117"/>
      <c r="K63" s="115"/>
      <c r="L63" s="115">
        <f t="shared" si="0"/>
        <v>0</v>
      </c>
      <c r="M63" s="115">
        <f t="shared" si="1"/>
        <v>0</v>
      </c>
      <c r="N63" s="115" t="e">
        <f>+#REF!+#REF!+#REF!+#REF!</f>
        <v>#REF!</v>
      </c>
      <c r="O63" s="528"/>
      <c r="P63" s="531"/>
      <c r="T63" s="266">
        <f t="shared" si="2"/>
        <v>0</v>
      </c>
      <c r="U63" s="266"/>
      <c r="V63" s="266">
        <f t="shared" si="3"/>
        <v>0</v>
      </c>
    </row>
    <row r="64" spans="1:22" ht="12.75">
      <c r="A64" s="110"/>
      <c r="B64" s="172"/>
      <c r="C64" s="181" t="s">
        <v>79</v>
      </c>
      <c r="D64" s="203"/>
      <c r="E64" s="583"/>
      <c r="F64" s="221"/>
      <c r="G64" s="525"/>
      <c r="H64" s="115" t="e">
        <f>+#REF!+#REF!+#REF!+#REF!</f>
        <v>#REF!</v>
      </c>
      <c r="I64" s="117"/>
      <c r="J64" s="117"/>
      <c r="K64" s="115"/>
      <c r="L64" s="115">
        <f t="shared" si="0"/>
        <v>0</v>
      </c>
      <c r="M64" s="115">
        <f t="shared" si="1"/>
        <v>0</v>
      </c>
      <c r="N64" s="115" t="e">
        <f>+#REF!+#REF!+#REF!+#REF!</f>
        <v>#REF!</v>
      </c>
      <c r="O64" s="528"/>
      <c r="P64" s="531"/>
      <c r="T64" s="266">
        <f t="shared" si="2"/>
        <v>0</v>
      </c>
      <c r="U64" s="266"/>
      <c r="V64" s="266">
        <f t="shared" si="3"/>
        <v>0</v>
      </c>
    </row>
    <row r="65" spans="1:22" ht="12.75">
      <c r="A65" s="110"/>
      <c r="B65" s="172"/>
      <c r="C65" s="181" t="s">
        <v>80</v>
      </c>
      <c r="D65" s="203"/>
      <c r="E65" s="583"/>
      <c r="F65" s="221"/>
      <c r="G65" s="525"/>
      <c r="H65" s="115" t="e">
        <f>+#REF!+#REF!+#REF!+#REF!</f>
        <v>#REF!</v>
      </c>
      <c r="I65" s="117"/>
      <c r="J65" s="117"/>
      <c r="K65" s="115"/>
      <c r="L65" s="115">
        <f t="shared" si="0"/>
        <v>0</v>
      </c>
      <c r="M65" s="115">
        <f t="shared" si="1"/>
        <v>0</v>
      </c>
      <c r="N65" s="115" t="e">
        <f>+#REF!+#REF!+#REF!+#REF!</f>
        <v>#REF!</v>
      </c>
      <c r="O65" s="528"/>
      <c r="P65" s="531"/>
      <c r="T65" s="266">
        <f t="shared" si="2"/>
        <v>0</v>
      </c>
      <c r="U65" s="266"/>
      <c r="V65" s="266">
        <f t="shared" si="3"/>
        <v>0</v>
      </c>
    </row>
    <row r="66" spans="1:22" ht="12.75">
      <c r="A66" s="110"/>
      <c r="B66" s="172"/>
      <c r="C66" s="181" t="s">
        <v>81</v>
      </c>
      <c r="D66" s="203"/>
      <c r="E66" s="583"/>
      <c r="F66" s="221"/>
      <c r="G66" s="525"/>
      <c r="H66" s="115" t="e">
        <f>+#REF!+#REF!+#REF!+#REF!</f>
        <v>#REF!</v>
      </c>
      <c r="I66" s="117"/>
      <c r="J66" s="117"/>
      <c r="K66" s="115"/>
      <c r="L66" s="115">
        <f t="shared" si="0"/>
        <v>0</v>
      </c>
      <c r="M66" s="115">
        <f t="shared" si="1"/>
        <v>0</v>
      </c>
      <c r="N66" s="115" t="e">
        <f>+#REF!+#REF!+#REF!+#REF!</f>
        <v>#REF!</v>
      </c>
      <c r="O66" s="528"/>
      <c r="P66" s="531"/>
      <c r="T66" s="266">
        <f t="shared" si="2"/>
        <v>0</v>
      </c>
      <c r="U66" s="266"/>
      <c r="V66" s="266">
        <f t="shared" si="3"/>
        <v>0</v>
      </c>
    </row>
    <row r="67" spans="1:22" ht="12.75">
      <c r="A67" s="110"/>
      <c r="B67" s="172"/>
      <c r="C67" s="191" t="s">
        <v>82</v>
      </c>
      <c r="D67" s="203"/>
      <c r="E67" s="583"/>
      <c r="F67" s="221"/>
      <c r="G67" s="525"/>
      <c r="H67" s="115" t="e">
        <f>+#REF!+#REF!+#REF!+#REF!</f>
        <v>#REF!</v>
      </c>
      <c r="I67" s="117"/>
      <c r="J67" s="117"/>
      <c r="K67" s="115"/>
      <c r="L67" s="115">
        <f t="shared" si="0"/>
        <v>0</v>
      </c>
      <c r="M67" s="115">
        <f t="shared" si="1"/>
        <v>0</v>
      </c>
      <c r="N67" s="115" t="e">
        <f>+#REF!+#REF!+#REF!+#REF!</f>
        <v>#REF!</v>
      </c>
      <c r="O67" s="528"/>
      <c r="P67" s="531"/>
      <c r="T67" s="266">
        <f t="shared" si="2"/>
        <v>0</v>
      </c>
      <c r="U67" s="266"/>
      <c r="V67" s="266">
        <f t="shared" si="3"/>
        <v>0</v>
      </c>
    </row>
    <row r="68" spans="1:22" ht="12.75">
      <c r="A68" s="110"/>
      <c r="B68" s="172"/>
      <c r="C68" s="182" t="s">
        <v>78</v>
      </c>
      <c r="D68" s="203"/>
      <c r="E68" s="583"/>
      <c r="F68" s="263"/>
      <c r="G68" s="526"/>
      <c r="H68" s="115" t="e">
        <f>+#REF!+#REF!+#REF!+#REF!</f>
        <v>#REF!</v>
      </c>
      <c r="I68" s="117"/>
      <c r="J68" s="117"/>
      <c r="K68" s="115"/>
      <c r="L68" s="115">
        <f t="shared" si="0"/>
        <v>0</v>
      </c>
      <c r="M68" s="115">
        <f t="shared" si="1"/>
        <v>0</v>
      </c>
      <c r="N68" s="115" t="e">
        <f>+#REF!+#REF!+#REF!+#REF!</f>
        <v>#REF!</v>
      </c>
      <c r="O68" s="529"/>
      <c r="P68" s="532"/>
      <c r="T68" s="266">
        <f t="shared" si="2"/>
        <v>0</v>
      </c>
      <c r="U68" s="266"/>
      <c r="V68" s="266">
        <f t="shared" si="3"/>
        <v>0</v>
      </c>
    </row>
    <row r="69" spans="1:22" ht="17.25" customHeight="1">
      <c r="A69" s="108">
        <v>30</v>
      </c>
      <c r="B69" s="165" t="s">
        <v>74</v>
      </c>
      <c r="C69" s="271" t="s">
        <v>141</v>
      </c>
      <c r="D69" s="206" t="s">
        <v>172</v>
      </c>
      <c r="E69" s="99">
        <v>498.05</v>
      </c>
      <c r="F69" s="264">
        <v>4</v>
      </c>
      <c r="G69" s="225">
        <v>400</v>
      </c>
      <c r="H69" s="115" t="e">
        <f>+#REF!+#REF!+#REF!+#REF!</f>
        <v>#REF!</v>
      </c>
      <c r="I69" s="262">
        <v>50</v>
      </c>
      <c r="J69" s="262">
        <v>5000</v>
      </c>
      <c r="K69" s="115"/>
      <c r="L69" s="115">
        <f aca="true" t="shared" si="5" ref="L69:L90">+I69*5</f>
        <v>250</v>
      </c>
      <c r="M69" s="115">
        <f aca="true" t="shared" si="6" ref="M69:M90">+J69*0.45</f>
        <v>2250</v>
      </c>
      <c r="N69" s="115" t="e">
        <f>+#REF!+#REF!+#REF!+#REF!</f>
        <v>#REF!</v>
      </c>
      <c r="O69" s="222">
        <f>E69*F69</f>
        <v>1992.2</v>
      </c>
      <c r="P69" s="227">
        <f>E69*G69</f>
        <v>199220</v>
      </c>
      <c r="R69" s="96">
        <f>G69*0.01</f>
        <v>4</v>
      </c>
      <c r="T69" s="266">
        <f t="shared" si="2"/>
        <v>1992.2</v>
      </c>
      <c r="U69" s="266"/>
      <c r="V69" s="266">
        <f t="shared" si="3"/>
        <v>199220</v>
      </c>
    </row>
    <row r="70" spans="1:22" ht="12.75">
      <c r="A70" s="110"/>
      <c r="B70" s="172"/>
      <c r="C70" s="190" t="s">
        <v>128</v>
      </c>
      <c r="D70" s="203"/>
      <c r="E70" s="582"/>
      <c r="F70" s="223"/>
      <c r="G70" s="524"/>
      <c r="H70" s="115" t="e">
        <f>+#REF!+#REF!+#REF!+#REF!</f>
        <v>#REF!</v>
      </c>
      <c r="I70" s="117"/>
      <c r="J70" s="117"/>
      <c r="K70" s="115"/>
      <c r="L70" s="115">
        <f t="shared" si="5"/>
        <v>0</v>
      </c>
      <c r="M70" s="115">
        <f t="shared" si="6"/>
        <v>0</v>
      </c>
      <c r="N70" s="115" t="e">
        <f>+#REF!+#REF!+#REF!+#REF!</f>
        <v>#REF!</v>
      </c>
      <c r="O70" s="527"/>
      <c r="P70" s="530"/>
      <c r="T70" s="266">
        <f t="shared" si="2"/>
        <v>0</v>
      </c>
      <c r="U70" s="266"/>
      <c r="V70" s="266">
        <f t="shared" si="3"/>
        <v>0</v>
      </c>
    </row>
    <row r="71" spans="1:22" ht="12.75">
      <c r="A71" s="110"/>
      <c r="B71" s="172"/>
      <c r="C71" s="181" t="s">
        <v>161</v>
      </c>
      <c r="D71" s="203"/>
      <c r="E71" s="583"/>
      <c r="F71" s="224"/>
      <c r="G71" s="525"/>
      <c r="H71" s="115" t="e">
        <f>+#REF!+#REF!+#REF!+#REF!</f>
        <v>#REF!</v>
      </c>
      <c r="I71" s="117"/>
      <c r="J71" s="117"/>
      <c r="K71" s="115"/>
      <c r="L71" s="115">
        <f t="shared" si="5"/>
        <v>0</v>
      </c>
      <c r="M71" s="115">
        <f t="shared" si="6"/>
        <v>0</v>
      </c>
      <c r="N71" s="115" t="e">
        <f>+#REF!+#REF!+#REF!+#REF!</f>
        <v>#REF!</v>
      </c>
      <c r="O71" s="528"/>
      <c r="P71" s="531"/>
      <c r="T71" s="266">
        <f t="shared" si="2"/>
        <v>0</v>
      </c>
      <c r="U71" s="266"/>
      <c r="V71" s="266">
        <f t="shared" si="3"/>
        <v>0</v>
      </c>
    </row>
    <row r="72" spans="1:22" ht="12.75">
      <c r="A72" s="110"/>
      <c r="B72" s="172"/>
      <c r="C72" s="181" t="s">
        <v>139</v>
      </c>
      <c r="D72" s="203"/>
      <c r="E72" s="583"/>
      <c r="F72" s="224"/>
      <c r="G72" s="525"/>
      <c r="H72" s="115" t="e">
        <f>+#REF!+#REF!+#REF!+#REF!</f>
        <v>#REF!</v>
      </c>
      <c r="I72" s="117"/>
      <c r="J72" s="117"/>
      <c r="K72" s="115"/>
      <c r="L72" s="115">
        <f t="shared" si="5"/>
        <v>0</v>
      </c>
      <c r="M72" s="115">
        <f t="shared" si="6"/>
        <v>0</v>
      </c>
      <c r="N72" s="115" t="e">
        <f>+#REF!+#REF!+#REF!+#REF!</f>
        <v>#REF!</v>
      </c>
      <c r="O72" s="528"/>
      <c r="P72" s="531"/>
      <c r="T72" s="266">
        <f t="shared" si="2"/>
        <v>0</v>
      </c>
      <c r="U72" s="266"/>
      <c r="V72" s="266">
        <f t="shared" si="3"/>
        <v>0</v>
      </c>
    </row>
    <row r="73" spans="1:22" ht="12.75">
      <c r="A73" s="110"/>
      <c r="B73" s="172"/>
      <c r="C73" s="181" t="s">
        <v>122</v>
      </c>
      <c r="D73" s="203"/>
      <c r="E73" s="583"/>
      <c r="F73" s="224"/>
      <c r="G73" s="525"/>
      <c r="H73" s="115" t="e">
        <f>+#REF!+#REF!+#REF!+#REF!</f>
        <v>#REF!</v>
      </c>
      <c r="I73" s="117"/>
      <c r="J73" s="117"/>
      <c r="K73" s="115"/>
      <c r="L73" s="115">
        <f t="shared" si="5"/>
        <v>0</v>
      </c>
      <c r="M73" s="115">
        <f t="shared" si="6"/>
        <v>0</v>
      </c>
      <c r="N73" s="115" t="e">
        <f>+#REF!+#REF!+#REF!+#REF!</f>
        <v>#REF!</v>
      </c>
      <c r="O73" s="528"/>
      <c r="P73" s="531"/>
      <c r="T73" s="266">
        <f t="shared" si="2"/>
        <v>0</v>
      </c>
      <c r="U73" s="266"/>
      <c r="V73" s="266">
        <f t="shared" si="3"/>
        <v>0</v>
      </c>
    </row>
    <row r="74" spans="1:22" ht="12.75">
      <c r="A74" s="110"/>
      <c r="B74" s="172"/>
      <c r="C74" s="181" t="s">
        <v>81</v>
      </c>
      <c r="D74" s="203"/>
      <c r="E74" s="583"/>
      <c r="F74" s="224"/>
      <c r="G74" s="525"/>
      <c r="H74" s="115" t="e">
        <f>+#REF!+#REF!+#REF!+#REF!</f>
        <v>#REF!</v>
      </c>
      <c r="I74" s="117"/>
      <c r="J74" s="117"/>
      <c r="K74" s="115"/>
      <c r="L74" s="115">
        <f t="shared" si="5"/>
        <v>0</v>
      </c>
      <c r="M74" s="115">
        <f t="shared" si="6"/>
        <v>0</v>
      </c>
      <c r="N74" s="115" t="e">
        <f>+#REF!+#REF!+#REF!+#REF!</f>
        <v>#REF!</v>
      </c>
      <c r="O74" s="528"/>
      <c r="P74" s="531"/>
      <c r="T74" s="266">
        <f t="shared" si="2"/>
        <v>0</v>
      </c>
      <c r="U74" s="266"/>
      <c r="V74" s="266">
        <f t="shared" si="3"/>
        <v>0</v>
      </c>
    </row>
    <row r="75" spans="1:22" ht="12.75">
      <c r="A75" s="110"/>
      <c r="B75" s="172"/>
      <c r="C75" s="191" t="s">
        <v>123</v>
      </c>
      <c r="D75" s="203"/>
      <c r="E75" s="583"/>
      <c r="F75" s="224"/>
      <c r="G75" s="525"/>
      <c r="H75" s="115" t="e">
        <f>+#REF!+#REF!+#REF!+#REF!</f>
        <v>#REF!</v>
      </c>
      <c r="I75" s="117"/>
      <c r="J75" s="117"/>
      <c r="K75" s="115"/>
      <c r="L75" s="115">
        <f t="shared" si="5"/>
        <v>0</v>
      </c>
      <c r="M75" s="115">
        <f t="shared" si="6"/>
        <v>0</v>
      </c>
      <c r="N75" s="115" t="e">
        <f>+#REF!+#REF!+#REF!+#REF!</f>
        <v>#REF!</v>
      </c>
      <c r="O75" s="528"/>
      <c r="P75" s="531"/>
      <c r="T75" s="266">
        <f t="shared" si="2"/>
        <v>0</v>
      </c>
      <c r="U75" s="266"/>
      <c r="V75" s="266">
        <f t="shared" si="3"/>
        <v>0</v>
      </c>
    </row>
    <row r="76" spans="1:22" ht="12.75">
      <c r="A76" s="110"/>
      <c r="B76" s="172"/>
      <c r="C76" s="181" t="s">
        <v>135</v>
      </c>
      <c r="D76" s="203"/>
      <c r="E76" s="583"/>
      <c r="F76" s="224"/>
      <c r="G76" s="525"/>
      <c r="H76" s="115" t="e">
        <f>+#REF!+#REF!+#REF!+#REF!</f>
        <v>#REF!</v>
      </c>
      <c r="I76" s="117"/>
      <c r="J76" s="117"/>
      <c r="K76" s="115"/>
      <c r="L76" s="115">
        <f t="shared" si="5"/>
        <v>0</v>
      </c>
      <c r="M76" s="115">
        <f t="shared" si="6"/>
        <v>0</v>
      </c>
      <c r="N76" s="115" t="e">
        <f>+#REF!+#REF!+#REF!+#REF!</f>
        <v>#REF!</v>
      </c>
      <c r="O76" s="528"/>
      <c r="P76" s="531"/>
      <c r="T76" s="266">
        <f t="shared" si="2"/>
        <v>0</v>
      </c>
      <c r="U76" s="266"/>
      <c r="V76" s="266">
        <f t="shared" si="3"/>
        <v>0</v>
      </c>
    </row>
    <row r="77" spans="1:22" ht="12.75">
      <c r="A77" s="110"/>
      <c r="B77" s="172"/>
      <c r="C77" s="181" t="s">
        <v>78</v>
      </c>
      <c r="D77" s="203"/>
      <c r="E77" s="584"/>
      <c r="F77" s="225"/>
      <c r="G77" s="526"/>
      <c r="H77" s="115" t="e">
        <f>+#REF!+#REF!+#REF!+#REF!</f>
        <v>#REF!</v>
      </c>
      <c r="I77" s="117"/>
      <c r="J77" s="117"/>
      <c r="K77" s="115"/>
      <c r="L77" s="115">
        <f t="shared" si="5"/>
        <v>0</v>
      </c>
      <c r="M77" s="115">
        <f t="shared" si="6"/>
        <v>0</v>
      </c>
      <c r="N77" s="115" t="e">
        <f>+#REF!+#REF!+#REF!+#REF!</f>
        <v>#REF!</v>
      </c>
      <c r="O77" s="529"/>
      <c r="P77" s="532"/>
      <c r="T77" s="266">
        <f t="shared" si="2"/>
        <v>0</v>
      </c>
      <c r="U77" s="266"/>
      <c r="V77" s="266">
        <f t="shared" si="3"/>
        <v>0</v>
      </c>
    </row>
    <row r="78" spans="1:22" ht="12.75">
      <c r="A78" s="108">
        <v>31</v>
      </c>
      <c r="B78" s="165" t="s">
        <v>75</v>
      </c>
      <c r="C78" s="272" t="s">
        <v>141</v>
      </c>
      <c r="D78" s="206" t="s">
        <v>172</v>
      </c>
      <c r="E78" s="99">
        <v>501.85</v>
      </c>
      <c r="F78" s="132">
        <v>4</v>
      </c>
      <c r="G78" s="132">
        <v>400</v>
      </c>
      <c r="H78" s="115" t="e">
        <f>+#REF!+#REF!+#REF!+#REF!</f>
        <v>#REF!</v>
      </c>
      <c r="I78" s="117">
        <v>50</v>
      </c>
      <c r="J78" s="117">
        <v>5000</v>
      </c>
      <c r="K78" s="115"/>
      <c r="L78" s="115">
        <f t="shared" si="5"/>
        <v>250</v>
      </c>
      <c r="M78" s="115">
        <f t="shared" si="6"/>
        <v>2250</v>
      </c>
      <c r="N78" s="115" t="e">
        <f>+#REF!+#REF!+#REF!+#REF!</f>
        <v>#REF!</v>
      </c>
      <c r="O78" s="131">
        <f>E78*F78</f>
        <v>2007.4</v>
      </c>
      <c r="P78" s="215">
        <f>E78*G78</f>
        <v>200740</v>
      </c>
      <c r="R78" s="96">
        <f>G78*0.01</f>
        <v>4</v>
      </c>
      <c r="T78" s="266">
        <f t="shared" si="2"/>
        <v>2007.4</v>
      </c>
      <c r="U78" s="266"/>
      <c r="V78" s="266">
        <f t="shared" si="3"/>
        <v>200740</v>
      </c>
    </row>
    <row r="79" spans="1:22" ht="12.75">
      <c r="A79" s="110"/>
      <c r="B79" s="172"/>
      <c r="C79" s="190" t="s">
        <v>140</v>
      </c>
      <c r="D79" s="203"/>
      <c r="E79" s="582"/>
      <c r="F79" s="220"/>
      <c r="G79" s="524"/>
      <c r="H79" s="115" t="e">
        <f>+#REF!+#REF!+#REF!+#REF!</f>
        <v>#REF!</v>
      </c>
      <c r="I79" s="117"/>
      <c r="J79" s="117"/>
      <c r="K79" s="115"/>
      <c r="L79" s="115">
        <f t="shared" si="5"/>
        <v>0</v>
      </c>
      <c r="M79" s="115">
        <f t="shared" si="6"/>
        <v>0</v>
      </c>
      <c r="N79" s="115" t="e">
        <f>+#REF!+#REF!+#REF!+#REF!</f>
        <v>#REF!</v>
      </c>
      <c r="O79" s="527"/>
      <c r="P79" s="530"/>
      <c r="T79" s="266">
        <f t="shared" si="2"/>
        <v>0</v>
      </c>
      <c r="U79" s="266"/>
      <c r="V79" s="266">
        <f t="shared" si="3"/>
        <v>0</v>
      </c>
    </row>
    <row r="80" spans="1:22" ht="12.75">
      <c r="A80" s="110"/>
      <c r="B80" s="172"/>
      <c r="C80" s="181" t="s">
        <v>161</v>
      </c>
      <c r="D80" s="203"/>
      <c r="E80" s="583"/>
      <c r="F80" s="221"/>
      <c r="G80" s="525"/>
      <c r="H80" s="115" t="e">
        <f>+#REF!+#REF!+#REF!+#REF!</f>
        <v>#REF!</v>
      </c>
      <c r="I80" s="117"/>
      <c r="J80" s="117"/>
      <c r="K80" s="115"/>
      <c r="L80" s="115">
        <f t="shared" si="5"/>
        <v>0</v>
      </c>
      <c r="M80" s="115">
        <f t="shared" si="6"/>
        <v>0</v>
      </c>
      <c r="N80" s="115" t="e">
        <f>+#REF!+#REF!+#REF!+#REF!</f>
        <v>#REF!</v>
      </c>
      <c r="O80" s="528"/>
      <c r="P80" s="531"/>
      <c r="T80" s="266">
        <f t="shared" si="2"/>
        <v>0</v>
      </c>
      <c r="U80" s="266"/>
      <c r="V80" s="266">
        <f t="shared" si="3"/>
        <v>0</v>
      </c>
    </row>
    <row r="81" spans="1:22" ht="12.75">
      <c r="A81" s="110"/>
      <c r="B81" s="172"/>
      <c r="C81" s="181" t="s">
        <v>139</v>
      </c>
      <c r="D81" s="203"/>
      <c r="E81" s="583"/>
      <c r="F81" s="221"/>
      <c r="G81" s="525"/>
      <c r="H81" s="115" t="e">
        <f>+#REF!+#REF!+#REF!+#REF!</f>
        <v>#REF!</v>
      </c>
      <c r="I81" s="117"/>
      <c r="J81" s="117"/>
      <c r="K81" s="115"/>
      <c r="L81" s="115">
        <f t="shared" si="5"/>
        <v>0</v>
      </c>
      <c r="M81" s="115">
        <f t="shared" si="6"/>
        <v>0</v>
      </c>
      <c r="N81" s="115" t="e">
        <f>+#REF!+#REF!+#REF!+#REF!</f>
        <v>#REF!</v>
      </c>
      <c r="O81" s="528"/>
      <c r="P81" s="531"/>
      <c r="T81" s="266">
        <f aca="true" t="shared" si="7" ref="T81:T90">E81*F81</f>
        <v>0</v>
      </c>
      <c r="U81" s="266"/>
      <c r="V81" s="266">
        <f aca="true" t="shared" si="8" ref="V81:V90">E81*G81</f>
        <v>0</v>
      </c>
    </row>
    <row r="82" spans="1:22" ht="12.75">
      <c r="A82" s="110"/>
      <c r="B82" s="172"/>
      <c r="C82" s="181" t="s">
        <v>122</v>
      </c>
      <c r="D82" s="203"/>
      <c r="E82" s="583"/>
      <c r="F82" s="221"/>
      <c r="G82" s="525"/>
      <c r="H82" s="115" t="e">
        <f>+#REF!+#REF!+#REF!+#REF!</f>
        <v>#REF!</v>
      </c>
      <c r="I82" s="117"/>
      <c r="J82" s="117"/>
      <c r="K82" s="115"/>
      <c r="L82" s="115">
        <f t="shared" si="5"/>
        <v>0</v>
      </c>
      <c r="M82" s="115">
        <f t="shared" si="6"/>
        <v>0</v>
      </c>
      <c r="N82" s="115" t="e">
        <f>+#REF!+#REF!+#REF!+#REF!</f>
        <v>#REF!</v>
      </c>
      <c r="O82" s="528"/>
      <c r="P82" s="531"/>
      <c r="T82" s="266">
        <f t="shared" si="7"/>
        <v>0</v>
      </c>
      <c r="U82" s="266"/>
      <c r="V82" s="266">
        <f t="shared" si="8"/>
        <v>0</v>
      </c>
    </row>
    <row r="83" spans="1:22" ht="12.75">
      <c r="A83" s="110"/>
      <c r="B83" s="172"/>
      <c r="C83" s="181" t="s">
        <v>81</v>
      </c>
      <c r="D83" s="203"/>
      <c r="E83" s="583"/>
      <c r="F83" s="221"/>
      <c r="G83" s="525"/>
      <c r="H83" s="115" t="e">
        <f>+#REF!+#REF!+#REF!+#REF!</f>
        <v>#REF!</v>
      </c>
      <c r="I83" s="117"/>
      <c r="J83" s="117"/>
      <c r="K83" s="115"/>
      <c r="L83" s="115">
        <f t="shared" si="5"/>
        <v>0</v>
      </c>
      <c r="M83" s="115">
        <f t="shared" si="6"/>
        <v>0</v>
      </c>
      <c r="N83" s="115" t="e">
        <f>+#REF!+#REF!+#REF!+#REF!</f>
        <v>#REF!</v>
      </c>
      <c r="O83" s="528"/>
      <c r="P83" s="531"/>
      <c r="T83" s="266">
        <f t="shared" si="7"/>
        <v>0</v>
      </c>
      <c r="U83" s="266"/>
      <c r="V83" s="266">
        <f t="shared" si="8"/>
        <v>0</v>
      </c>
    </row>
    <row r="84" spans="1:22" ht="12.75">
      <c r="A84" s="110"/>
      <c r="B84" s="172"/>
      <c r="C84" s="191" t="s">
        <v>123</v>
      </c>
      <c r="D84" s="203"/>
      <c r="E84" s="583"/>
      <c r="F84" s="221"/>
      <c r="G84" s="525"/>
      <c r="H84" s="115" t="e">
        <f>+#REF!+#REF!+#REF!+#REF!</f>
        <v>#REF!</v>
      </c>
      <c r="I84" s="117"/>
      <c r="J84" s="117"/>
      <c r="K84" s="115"/>
      <c r="L84" s="115">
        <f t="shared" si="5"/>
        <v>0</v>
      </c>
      <c r="M84" s="115">
        <f t="shared" si="6"/>
        <v>0</v>
      </c>
      <c r="N84" s="115" t="e">
        <f>+#REF!+#REF!+#REF!+#REF!</f>
        <v>#REF!</v>
      </c>
      <c r="O84" s="528"/>
      <c r="P84" s="531"/>
      <c r="T84" s="266">
        <f t="shared" si="7"/>
        <v>0</v>
      </c>
      <c r="U84" s="266"/>
      <c r="V84" s="266">
        <f t="shared" si="8"/>
        <v>0</v>
      </c>
    </row>
    <row r="85" spans="1:22" ht="12.75">
      <c r="A85" s="110"/>
      <c r="B85" s="172"/>
      <c r="C85" s="181" t="s">
        <v>135</v>
      </c>
      <c r="D85" s="203"/>
      <c r="E85" s="583"/>
      <c r="F85" s="221"/>
      <c r="G85" s="525"/>
      <c r="H85" s="115" t="e">
        <f>+#REF!+#REF!+#REF!+#REF!</f>
        <v>#REF!</v>
      </c>
      <c r="I85" s="117"/>
      <c r="J85" s="117"/>
      <c r="K85" s="115"/>
      <c r="L85" s="115">
        <f t="shared" si="5"/>
        <v>0</v>
      </c>
      <c r="M85" s="115">
        <f t="shared" si="6"/>
        <v>0</v>
      </c>
      <c r="N85" s="115" t="e">
        <f>+#REF!+#REF!+#REF!+#REF!</f>
        <v>#REF!</v>
      </c>
      <c r="O85" s="528"/>
      <c r="P85" s="531"/>
      <c r="T85" s="266">
        <f t="shared" si="7"/>
        <v>0</v>
      </c>
      <c r="U85" s="266"/>
      <c r="V85" s="266">
        <f t="shared" si="8"/>
        <v>0</v>
      </c>
    </row>
    <row r="86" spans="1:22" ht="12.75">
      <c r="A86" s="110"/>
      <c r="B86" s="172"/>
      <c r="C86" s="181" t="s">
        <v>78</v>
      </c>
      <c r="D86" s="203"/>
      <c r="E86" s="584"/>
      <c r="F86" s="222"/>
      <c r="G86" s="526"/>
      <c r="H86" s="115" t="e">
        <f>+#REF!+#REF!+#REF!+#REF!</f>
        <v>#REF!</v>
      </c>
      <c r="I86" s="117"/>
      <c r="J86" s="117"/>
      <c r="K86" s="115"/>
      <c r="L86" s="115">
        <f t="shared" si="5"/>
        <v>0</v>
      </c>
      <c r="M86" s="115">
        <f t="shared" si="6"/>
        <v>0</v>
      </c>
      <c r="N86" s="115" t="e">
        <f>+#REF!+#REF!+#REF!+#REF!</f>
        <v>#REF!</v>
      </c>
      <c r="O86" s="529"/>
      <c r="P86" s="532"/>
      <c r="T86" s="266">
        <f t="shared" si="7"/>
        <v>0</v>
      </c>
      <c r="U86" s="266"/>
      <c r="V86" s="266">
        <f t="shared" si="8"/>
        <v>0</v>
      </c>
    </row>
    <row r="87" spans="1:22" ht="12.75">
      <c r="A87" s="108">
        <v>32</v>
      </c>
      <c r="B87" s="165" t="s">
        <v>124</v>
      </c>
      <c r="C87" s="181" t="s">
        <v>68</v>
      </c>
      <c r="D87" s="206" t="s">
        <v>11</v>
      </c>
      <c r="E87" s="99"/>
      <c r="F87" s="131"/>
      <c r="G87" s="132"/>
      <c r="H87" s="115" t="e">
        <f>+#REF!+#REF!+#REF!+#REF!</f>
        <v>#REF!</v>
      </c>
      <c r="I87" s="117">
        <v>0</v>
      </c>
      <c r="J87" s="117">
        <v>0</v>
      </c>
      <c r="K87" s="115"/>
      <c r="L87" s="115">
        <f t="shared" si="5"/>
        <v>0</v>
      </c>
      <c r="M87" s="115">
        <f t="shared" si="6"/>
        <v>0</v>
      </c>
      <c r="N87" s="115" t="e">
        <f>+#REF!+#REF!+#REF!+#REF!</f>
        <v>#REF!</v>
      </c>
      <c r="O87" s="131"/>
      <c r="P87" s="215"/>
      <c r="T87" s="266">
        <f t="shared" si="7"/>
        <v>0</v>
      </c>
      <c r="U87" s="266"/>
      <c r="V87" s="266">
        <f t="shared" si="8"/>
        <v>0</v>
      </c>
    </row>
    <row r="88" spans="1:22" ht="26.25" thickBot="1">
      <c r="A88" s="113">
        <v>33</v>
      </c>
      <c r="B88" s="166" t="s">
        <v>125</v>
      </c>
      <c r="C88" s="182" t="s">
        <v>2</v>
      </c>
      <c r="D88" s="207" t="s">
        <v>172</v>
      </c>
      <c r="E88" s="269"/>
      <c r="F88" s="220"/>
      <c r="G88" s="223"/>
      <c r="H88" s="115" t="e">
        <f>+#REF!+#REF!+#REF!+#REF!</f>
        <v>#REF!</v>
      </c>
      <c r="I88" s="120">
        <v>0</v>
      </c>
      <c r="J88" s="120">
        <v>0</v>
      </c>
      <c r="K88" s="115"/>
      <c r="L88" s="115">
        <f t="shared" si="5"/>
        <v>0</v>
      </c>
      <c r="M88" s="115">
        <f t="shared" si="6"/>
        <v>0</v>
      </c>
      <c r="N88" s="115" t="e">
        <f>+#REF!+#REF!+#REF!+#REF!</f>
        <v>#REF!</v>
      </c>
      <c r="O88" s="220"/>
      <c r="P88" s="226"/>
      <c r="T88" s="266">
        <f t="shared" si="7"/>
        <v>0</v>
      </c>
      <c r="U88" s="266"/>
      <c r="V88" s="266">
        <f t="shared" si="8"/>
        <v>0</v>
      </c>
    </row>
    <row r="89" spans="1:22" ht="12.75">
      <c r="A89" s="135"/>
      <c r="B89" s="168" t="s">
        <v>183</v>
      </c>
      <c r="C89" s="186" t="s">
        <v>3</v>
      </c>
      <c r="D89" s="202"/>
      <c r="E89" s="139"/>
      <c r="F89" s="146"/>
      <c r="G89" s="136"/>
      <c r="H89" s="137" t="e">
        <f>+#REF!+#REF!+#REF!+#REF!</f>
        <v>#REF!</v>
      </c>
      <c r="I89" s="138"/>
      <c r="J89" s="138"/>
      <c r="K89" s="137"/>
      <c r="L89" s="137">
        <f t="shared" si="5"/>
        <v>0</v>
      </c>
      <c r="M89" s="137">
        <f t="shared" si="6"/>
        <v>0</v>
      </c>
      <c r="N89" s="137" t="e">
        <f>+#REF!+#REF!+#REF!+#REF!</f>
        <v>#REF!</v>
      </c>
      <c r="O89" s="146"/>
      <c r="P89" s="216"/>
      <c r="T89" s="266">
        <f t="shared" si="7"/>
        <v>0</v>
      </c>
      <c r="U89" s="266"/>
      <c r="V89" s="266">
        <f t="shared" si="8"/>
        <v>0</v>
      </c>
    </row>
    <row r="90" spans="1:22" ht="26.25" thickBot="1">
      <c r="A90" s="140">
        <v>34</v>
      </c>
      <c r="B90" s="174" t="s">
        <v>184</v>
      </c>
      <c r="C90" s="194" t="s">
        <v>57</v>
      </c>
      <c r="D90" s="210" t="s">
        <v>174</v>
      </c>
      <c r="E90" s="144"/>
      <c r="F90" s="239"/>
      <c r="G90" s="141"/>
      <c r="H90" s="142" t="e">
        <f>+#REF!+#REF!+#REF!+#REF!</f>
        <v>#REF!</v>
      </c>
      <c r="I90" s="143">
        <v>20</v>
      </c>
      <c r="J90" s="143">
        <v>800</v>
      </c>
      <c r="K90" s="142"/>
      <c r="L90" s="142">
        <f t="shared" si="5"/>
        <v>100</v>
      </c>
      <c r="M90" s="142">
        <f t="shared" si="6"/>
        <v>360</v>
      </c>
      <c r="N90" s="142" t="e">
        <f>+#REF!+#REF!+#REF!+#REF!</f>
        <v>#REF!</v>
      </c>
      <c r="O90" s="239"/>
      <c r="P90" s="218"/>
      <c r="T90" s="266">
        <f t="shared" si="7"/>
        <v>0</v>
      </c>
      <c r="U90" s="266"/>
      <c r="V90" s="266">
        <f t="shared" si="8"/>
        <v>0</v>
      </c>
    </row>
    <row r="91" spans="1:23" s="97" customFormat="1" ht="26.25" customHeight="1" thickBot="1" thickTop="1">
      <c r="A91" s="195"/>
      <c r="B91" s="533" t="s">
        <v>162</v>
      </c>
      <c r="C91" s="533"/>
      <c r="D91" s="196"/>
      <c r="E91" s="196"/>
      <c r="F91" s="240"/>
      <c r="G91" s="196"/>
      <c r="H91" s="197" t="e">
        <f>+#REF!+#REF!+#REF!+#REF!</f>
        <v>#REF!</v>
      </c>
      <c r="I91" s="198"/>
      <c r="J91" s="199"/>
      <c r="K91" s="198"/>
      <c r="L91" s="198"/>
      <c r="M91" s="198"/>
      <c r="N91" s="197" t="e">
        <f>+#REF!+#REF!+#REF!+#REF!</f>
        <v>#REF!</v>
      </c>
      <c r="O91" s="234">
        <f>SUM(O14:O90)</f>
        <v>242992.4</v>
      </c>
      <c r="P91" s="219">
        <f>SUM(P14:P90)</f>
        <v>24628390</v>
      </c>
      <c r="T91" s="275">
        <f>SUM(T16:T90)</f>
        <v>242992.4</v>
      </c>
      <c r="U91" s="276"/>
      <c r="V91" s="275">
        <f>SUM(V16:V90)</f>
        <v>24628390</v>
      </c>
      <c r="W91" s="276"/>
    </row>
    <row r="92" spans="20:23" ht="13.5" thickTop="1">
      <c r="T92" s="277"/>
      <c r="U92" s="277"/>
      <c r="V92" s="277"/>
      <c r="W92" s="277"/>
    </row>
    <row r="95" spans="1:16" ht="15.75">
      <c r="A95" s="100" t="s">
        <v>164</v>
      </c>
      <c r="B95" s="101"/>
      <c r="H95" s="101"/>
      <c r="I95" s="103"/>
      <c r="J95" s="103"/>
      <c r="O95" s="101" t="s">
        <v>176</v>
      </c>
      <c r="P95" s="101"/>
    </row>
    <row r="96" spans="1:16" ht="15.75">
      <c r="A96" s="100" t="s">
        <v>166</v>
      </c>
      <c r="B96" s="101"/>
      <c r="H96" s="101"/>
      <c r="I96" s="103"/>
      <c r="J96" s="103"/>
      <c r="O96" s="101" t="s">
        <v>168</v>
      </c>
      <c r="P96" s="101"/>
    </row>
    <row r="97" spans="1:10" ht="15.75">
      <c r="A97" s="101"/>
      <c r="B97" s="101"/>
      <c r="C97" s="101"/>
      <c r="D97" s="101"/>
      <c r="E97" s="101"/>
      <c r="F97" s="101"/>
      <c r="G97" s="101"/>
      <c r="H97" s="101"/>
      <c r="I97" s="102"/>
      <c r="J97" s="102"/>
    </row>
    <row r="99" ht="15.75">
      <c r="A99" s="100" t="s">
        <v>165</v>
      </c>
    </row>
    <row r="100" ht="15.75">
      <c r="A100" s="100" t="s">
        <v>167</v>
      </c>
    </row>
  </sheetData>
  <sheetProtection/>
  <mergeCells count="26">
    <mergeCell ref="B91:C91"/>
    <mergeCell ref="E70:E77"/>
    <mergeCell ref="G70:G77"/>
    <mergeCell ref="O70:O77"/>
    <mergeCell ref="P70:P77"/>
    <mergeCell ref="E79:E86"/>
    <mergeCell ref="G79:G86"/>
    <mergeCell ref="O79:O86"/>
    <mergeCell ref="P79:P86"/>
    <mergeCell ref="E54:E60"/>
    <mergeCell ref="G54:G60"/>
    <mergeCell ref="O54:O60"/>
    <mergeCell ref="P54:P60"/>
    <mergeCell ref="E62:E68"/>
    <mergeCell ref="G62:G68"/>
    <mergeCell ref="O62:O68"/>
    <mergeCell ref="P62:P68"/>
    <mergeCell ref="A5:P5"/>
    <mergeCell ref="A6:P6"/>
    <mergeCell ref="A9:A11"/>
    <mergeCell ref="B9:B11"/>
    <mergeCell ref="C9:C11"/>
    <mergeCell ref="D9:D11"/>
    <mergeCell ref="E9:E11"/>
    <mergeCell ref="F9:G10"/>
    <mergeCell ref="O9:P10"/>
  </mergeCells>
  <printOptions/>
  <pageMargins left="0.984251968503937" right="0.984251968503937" top="0.984251968503937" bottom="0.3937007874015748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0"/>
  <sheetViews>
    <sheetView zoomScalePageLayoutView="0" workbookViewId="0" topLeftCell="F1">
      <selection activeCell="V15" sqref="V15"/>
    </sheetView>
  </sheetViews>
  <sheetFormatPr defaultColWidth="9.140625" defaultRowHeight="12.75"/>
  <cols>
    <col min="1" max="1" width="9.140625" style="75" customWidth="1"/>
    <col min="2" max="2" width="12.140625" style="75" customWidth="1"/>
    <col min="3" max="3" width="67.7109375" style="75" customWidth="1"/>
    <col min="4" max="5" width="9.140625" style="75" customWidth="1"/>
    <col min="6" max="7" width="9.140625" style="78" customWidth="1"/>
    <col min="8" max="8" width="11.140625" style="75" bestFit="1" customWidth="1"/>
    <col min="9" max="9" width="12.8515625" style="75" customWidth="1"/>
    <col min="10" max="11" width="9.140625" style="78" customWidth="1"/>
    <col min="12" max="12" width="11.140625" style="75" bestFit="1" customWidth="1"/>
    <col min="13" max="13" width="13.00390625" style="75" customWidth="1"/>
    <col min="14" max="15" width="9.140625" style="78" customWidth="1"/>
    <col min="16" max="16" width="10.57421875" style="75" bestFit="1" customWidth="1"/>
    <col min="17" max="17" width="12.00390625" style="75" customWidth="1"/>
    <col min="18" max="19" width="9.140625" style="78" customWidth="1"/>
    <col min="20" max="20" width="11.140625" style="75" bestFit="1" customWidth="1"/>
    <col min="21" max="21" width="13.7109375" style="75" customWidth="1"/>
    <col min="22" max="23" width="9.140625" style="75" customWidth="1"/>
    <col min="24" max="24" width="11.140625" style="77" bestFit="1" customWidth="1"/>
    <col min="25" max="25" width="13.421875" style="77" customWidth="1"/>
    <col min="26" max="26" width="9.140625" style="75" customWidth="1"/>
    <col min="27" max="28" width="9.140625" style="1" customWidth="1"/>
    <col min="29" max="29" width="9.140625" style="75" customWidth="1"/>
    <col min="30" max="30" width="10.140625" style="75" hidden="1" customWidth="1"/>
    <col min="31" max="31" width="11.140625" style="75" hidden="1" customWidth="1"/>
    <col min="32" max="32" width="0" style="75" hidden="1" customWidth="1"/>
    <col min="33" max="16384" width="9.140625" style="75" customWidth="1"/>
  </cols>
  <sheetData>
    <row r="1" spans="1:28" ht="15.75">
      <c r="A1" s="20" t="s">
        <v>108</v>
      </c>
      <c r="B1" s="21"/>
      <c r="C1" s="5"/>
      <c r="D1" s="1"/>
      <c r="E1" s="1"/>
      <c r="F1" s="34"/>
      <c r="G1" s="34"/>
      <c r="H1" s="3"/>
      <c r="I1" s="3"/>
      <c r="J1" s="34"/>
      <c r="K1" s="34"/>
      <c r="L1" s="3"/>
      <c r="M1" s="3"/>
      <c r="N1" s="34"/>
      <c r="O1" s="34"/>
      <c r="P1" s="3"/>
      <c r="Q1" s="3"/>
      <c r="R1" s="34"/>
      <c r="S1" s="34"/>
      <c r="T1" s="3"/>
      <c r="U1" s="3"/>
      <c r="V1" s="3"/>
      <c r="W1" s="3"/>
      <c r="X1" s="34"/>
      <c r="Y1" s="34"/>
      <c r="AA1" s="22"/>
      <c r="AB1" s="22"/>
    </row>
    <row r="2" spans="1:28" ht="15.75">
      <c r="A2" s="20"/>
      <c r="B2" s="20"/>
      <c r="C2" s="22"/>
      <c r="D2" s="22"/>
      <c r="E2" s="22"/>
      <c r="F2" s="35"/>
      <c r="G2" s="35"/>
      <c r="H2" s="23"/>
      <c r="I2" s="23"/>
      <c r="J2" s="35"/>
      <c r="K2" s="35"/>
      <c r="L2" s="23"/>
      <c r="M2" s="23"/>
      <c r="N2" s="35"/>
      <c r="O2" s="35"/>
      <c r="P2" s="23"/>
      <c r="Q2" s="23"/>
      <c r="R2" s="35"/>
      <c r="S2" s="35"/>
      <c r="T2" s="23"/>
      <c r="U2" s="23"/>
      <c r="V2" s="23"/>
      <c r="W2" s="23"/>
      <c r="X2" s="35"/>
      <c r="Y2" s="35"/>
      <c r="AA2" s="22"/>
      <c r="AB2" s="22"/>
    </row>
    <row r="3" spans="1:28" ht="15.75">
      <c r="A3" s="20"/>
      <c r="B3" s="21"/>
      <c r="C3" s="22"/>
      <c r="D3" s="22"/>
      <c r="E3" s="22"/>
      <c r="F3" s="35"/>
      <c r="G3" s="35"/>
      <c r="H3" s="23"/>
      <c r="I3" s="23"/>
      <c r="J3" s="35"/>
      <c r="K3" s="35"/>
      <c r="L3" s="23"/>
      <c r="M3" s="23"/>
      <c r="N3" s="35"/>
      <c r="O3" s="35"/>
      <c r="P3" s="23"/>
      <c r="Q3" s="23"/>
      <c r="R3" s="35"/>
      <c r="S3" s="35"/>
      <c r="T3" s="23"/>
      <c r="U3" s="23"/>
      <c r="V3" s="23"/>
      <c r="W3" s="23"/>
      <c r="X3" s="40" t="s">
        <v>77</v>
      </c>
      <c r="Y3" s="35"/>
      <c r="AA3" s="22"/>
      <c r="AB3" s="22"/>
    </row>
    <row r="4" spans="3:25" ht="15">
      <c r="C4" s="22"/>
      <c r="D4" s="22"/>
      <c r="E4" s="11"/>
      <c r="F4" s="35"/>
      <c r="G4" s="35"/>
      <c r="H4" s="23"/>
      <c r="I4" s="23"/>
      <c r="J4" s="35"/>
      <c r="K4" s="35"/>
      <c r="L4" s="23"/>
      <c r="M4" s="23"/>
      <c r="N4" s="35"/>
      <c r="O4" s="35"/>
      <c r="P4" s="23"/>
      <c r="Q4" s="23"/>
      <c r="R4" s="35"/>
      <c r="S4" s="35"/>
      <c r="T4" s="23"/>
      <c r="U4" s="23"/>
      <c r="V4" s="23"/>
      <c r="W4" s="23"/>
      <c r="X4" s="75"/>
      <c r="Y4" s="35"/>
    </row>
    <row r="5" spans="1:25" ht="15">
      <c r="A5" s="12"/>
      <c r="B5" s="10"/>
      <c r="C5" s="5"/>
      <c r="D5" s="11"/>
      <c r="E5" s="11"/>
      <c r="F5" s="34"/>
      <c r="G5" s="34"/>
      <c r="H5" s="3"/>
      <c r="I5" s="3"/>
      <c r="J5" s="34"/>
      <c r="K5" s="34"/>
      <c r="L5" s="3"/>
      <c r="M5" s="3"/>
      <c r="N5" s="34"/>
      <c r="O5" s="34"/>
      <c r="P5" s="3"/>
      <c r="Q5" s="3"/>
      <c r="R5" s="34"/>
      <c r="S5" s="34"/>
      <c r="T5" s="3"/>
      <c r="U5" s="3"/>
      <c r="V5" s="3"/>
      <c r="W5" s="3"/>
      <c r="X5" s="34"/>
      <c r="Y5" s="34"/>
    </row>
    <row r="6" spans="1:25" ht="18">
      <c r="A6" s="592" t="s">
        <v>155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</row>
    <row r="7" spans="1:25" ht="18">
      <c r="A7" s="592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</row>
    <row r="8" spans="1:28" ht="12.75">
      <c r="A8" s="591" t="s">
        <v>0</v>
      </c>
      <c r="B8" s="591" t="s">
        <v>4</v>
      </c>
      <c r="C8" s="591" t="s">
        <v>21</v>
      </c>
      <c r="D8" s="593" t="s">
        <v>5</v>
      </c>
      <c r="E8" s="591" t="s">
        <v>91</v>
      </c>
      <c r="F8" s="591" t="s">
        <v>156</v>
      </c>
      <c r="G8" s="591"/>
      <c r="H8" s="591"/>
      <c r="I8" s="591"/>
      <c r="J8" s="591" t="s">
        <v>157</v>
      </c>
      <c r="K8" s="591"/>
      <c r="L8" s="591"/>
      <c r="M8" s="591"/>
      <c r="N8" s="591" t="s">
        <v>158</v>
      </c>
      <c r="O8" s="591"/>
      <c r="P8" s="591"/>
      <c r="Q8" s="591"/>
      <c r="R8" s="591" t="s">
        <v>159</v>
      </c>
      <c r="S8" s="591"/>
      <c r="T8" s="591"/>
      <c r="U8" s="591"/>
      <c r="V8" s="591" t="s">
        <v>160</v>
      </c>
      <c r="W8" s="591"/>
      <c r="X8" s="591"/>
      <c r="Y8" s="591"/>
      <c r="AA8" s="16"/>
      <c r="AB8" s="16"/>
    </row>
    <row r="9" spans="1:28" ht="12.75">
      <c r="A9" s="591"/>
      <c r="B9" s="591"/>
      <c r="C9" s="591"/>
      <c r="D9" s="594"/>
      <c r="E9" s="591"/>
      <c r="F9" s="587" t="s">
        <v>88</v>
      </c>
      <c r="G9" s="587"/>
      <c r="H9" s="591" t="s">
        <v>106</v>
      </c>
      <c r="I9" s="591"/>
      <c r="J9" s="587" t="s">
        <v>88</v>
      </c>
      <c r="K9" s="587"/>
      <c r="L9" s="591" t="s">
        <v>106</v>
      </c>
      <c r="M9" s="591"/>
      <c r="N9" s="587" t="s">
        <v>88</v>
      </c>
      <c r="O9" s="587"/>
      <c r="P9" s="591" t="s">
        <v>106</v>
      </c>
      <c r="Q9" s="591"/>
      <c r="R9" s="587" t="s">
        <v>88</v>
      </c>
      <c r="S9" s="587"/>
      <c r="T9" s="591" t="s">
        <v>107</v>
      </c>
      <c r="U9" s="591"/>
      <c r="V9" s="586" t="s">
        <v>88</v>
      </c>
      <c r="W9" s="586"/>
      <c r="X9" s="587" t="s">
        <v>107</v>
      </c>
      <c r="Y9" s="587"/>
      <c r="AA9" s="16"/>
      <c r="AB9" s="16"/>
    </row>
    <row r="10" spans="1:28" ht="12.75">
      <c r="A10" s="591"/>
      <c r="B10" s="591"/>
      <c r="C10" s="591"/>
      <c r="D10" s="595"/>
      <c r="E10" s="591"/>
      <c r="F10" s="36" t="s">
        <v>89</v>
      </c>
      <c r="G10" s="36" t="s">
        <v>90</v>
      </c>
      <c r="H10" s="14" t="s">
        <v>89</v>
      </c>
      <c r="I10" s="14" t="s">
        <v>90</v>
      </c>
      <c r="J10" s="36" t="s">
        <v>89</v>
      </c>
      <c r="K10" s="36" t="s">
        <v>90</v>
      </c>
      <c r="L10" s="14" t="s">
        <v>89</v>
      </c>
      <c r="M10" s="14" t="s">
        <v>90</v>
      </c>
      <c r="N10" s="36" t="s">
        <v>89</v>
      </c>
      <c r="O10" s="36" t="s">
        <v>90</v>
      </c>
      <c r="P10" s="14" t="s">
        <v>89</v>
      </c>
      <c r="Q10" s="14" t="s">
        <v>90</v>
      </c>
      <c r="R10" s="36" t="s">
        <v>89</v>
      </c>
      <c r="S10" s="36" t="s">
        <v>90</v>
      </c>
      <c r="T10" s="14" t="s">
        <v>89</v>
      </c>
      <c r="U10" s="14" t="s">
        <v>90</v>
      </c>
      <c r="V10" s="14" t="s">
        <v>89</v>
      </c>
      <c r="W10" s="14" t="s">
        <v>90</v>
      </c>
      <c r="X10" s="36" t="s">
        <v>89</v>
      </c>
      <c r="Y10" s="36" t="s">
        <v>90</v>
      </c>
      <c r="AA10" s="16"/>
      <c r="AB10" s="16"/>
    </row>
    <row r="11" spans="1:28" ht="22.5">
      <c r="A11" s="17">
        <v>0</v>
      </c>
      <c r="B11" s="18">
        <v>1</v>
      </c>
      <c r="C11" s="18">
        <v>2</v>
      </c>
      <c r="D11" s="18">
        <v>3</v>
      </c>
      <c r="E11" s="18">
        <v>4</v>
      </c>
      <c r="F11" s="36">
        <v>5</v>
      </c>
      <c r="G11" s="36">
        <v>6</v>
      </c>
      <c r="H11" s="14" t="s">
        <v>92</v>
      </c>
      <c r="I11" s="14" t="s">
        <v>93</v>
      </c>
      <c r="J11" s="36">
        <v>9</v>
      </c>
      <c r="K11" s="36">
        <v>10</v>
      </c>
      <c r="L11" s="14" t="s">
        <v>94</v>
      </c>
      <c r="M11" s="14" t="s">
        <v>95</v>
      </c>
      <c r="N11" s="36">
        <v>13</v>
      </c>
      <c r="O11" s="36">
        <v>14</v>
      </c>
      <c r="P11" s="14" t="s">
        <v>96</v>
      </c>
      <c r="Q11" s="14" t="s">
        <v>97</v>
      </c>
      <c r="R11" s="36">
        <v>17</v>
      </c>
      <c r="S11" s="36">
        <v>18</v>
      </c>
      <c r="T11" s="14" t="s">
        <v>98</v>
      </c>
      <c r="U11" s="14" t="s">
        <v>99</v>
      </c>
      <c r="V11" s="14" t="s">
        <v>100</v>
      </c>
      <c r="W11" s="14" t="s">
        <v>101</v>
      </c>
      <c r="X11" s="36" t="s">
        <v>102</v>
      </c>
      <c r="Y11" s="36" t="s">
        <v>103</v>
      </c>
      <c r="AA11" s="19"/>
      <c r="AB11" s="19"/>
    </row>
    <row r="12" spans="1:25" ht="12.75">
      <c r="A12" s="9"/>
      <c r="B12" s="7">
        <v>101</v>
      </c>
      <c r="C12" s="4" t="s">
        <v>6</v>
      </c>
      <c r="D12" s="4"/>
      <c r="E12" s="4"/>
      <c r="F12" s="37"/>
      <c r="G12" s="37"/>
      <c r="H12" s="15"/>
      <c r="I12" s="15"/>
      <c r="J12" s="37"/>
      <c r="K12" s="37"/>
      <c r="L12" s="15"/>
      <c r="M12" s="15"/>
      <c r="N12" s="37"/>
      <c r="O12" s="37"/>
      <c r="P12" s="15"/>
      <c r="Q12" s="15"/>
      <c r="R12" s="37"/>
      <c r="S12" s="37"/>
      <c r="T12" s="15"/>
      <c r="U12" s="15"/>
      <c r="V12" s="15"/>
      <c r="W12" s="15"/>
      <c r="X12" s="37"/>
      <c r="Y12" s="37"/>
    </row>
    <row r="13" spans="1:25" ht="12.75">
      <c r="A13" s="9"/>
      <c r="B13" s="8" t="s">
        <v>7</v>
      </c>
      <c r="C13" s="6" t="s">
        <v>8</v>
      </c>
      <c r="D13" s="6"/>
      <c r="E13" s="6"/>
      <c r="F13" s="39"/>
      <c r="G13" s="39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8" ht="12.75">
      <c r="A14" s="9"/>
      <c r="B14" s="7" t="s">
        <v>9</v>
      </c>
      <c r="C14" s="4" t="s">
        <v>10</v>
      </c>
      <c r="D14" s="4"/>
      <c r="E14" s="4"/>
      <c r="F14" s="37"/>
      <c r="G14" s="37"/>
      <c r="H14" s="33" t="e">
        <f>SUM(H15:H25)</f>
        <v>#REF!</v>
      </c>
      <c r="I14" s="33" t="e">
        <f>SUM(I15:I25)</f>
        <v>#REF!</v>
      </c>
      <c r="J14" s="33"/>
      <c r="K14" s="33"/>
      <c r="L14" s="33" t="e">
        <f>SUM(L15:L25)</f>
        <v>#REF!</v>
      </c>
      <c r="M14" s="33" t="e">
        <f>SUM(M15:M25)</f>
        <v>#REF!</v>
      </c>
      <c r="N14" s="33"/>
      <c r="O14" s="33"/>
      <c r="P14" s="33" t="e">
        <f>SUM(P15:P25)</f>
        <v>#REF!</v>
      </c>
      <c r="Q14" s="33" t="e">
        <f>SUM(Q15:Q25)</f>
        <v>#REF!</v>
      </c>
      <c r="R14" s="33"/>
      <c r="S14" s="33"/>
      <c r="T14" s="33" t="e">
        <f>SUM(T15:T25)</f>
        <v>#REF!</v>
      </c>
      <c r="U14" s="33" t="e">
        <f>SUM(U15:U25)</f>
        <v>#REF!</v>
      </c>
      <c r="V14" s="33"/>
      <c r="W14" s="33"/>
      <c r="X14" s="33" t="e">
        <f aca="true" t="shared" si="0" ref="X14:Y48">+H14+L14+P14+T14</f>
        <v>#REF!</v>
      </c>
      <c r="Y14" s="33" t="e">
        <f t="shared" si="0"/>
        <v>#REF!</v>
      </c>
      <c r="AA14" s="49"/>
      <c r="AB14" s="49"/>
    </row>
    <row r="15" spans="1:28" ht="25.5">
      <c r="A15" s="27">
        <v>1</v>
      </c>
      <c r="B15" s="30" t="s">
        <v>25</v>
      </c>
      <c r="C15" s="30" t="s">
        <v>149</v>
      </c>
      <c r="D15" s="31" t="s">
        <v>11</v>
      </c>
      <c r="E15" s="45"/>
      <c r="F15" s="29" t="e">
        <v>#REF!</v>
      </c>
      <c r="G15" s="29" t="e">
        <v>#REF!</v>
      </c>
      <c r="H15" s="33" t="e">
        <f aca="true" t="shared" si="1" ref="H15:I25">+$E15*F15</f>
        <v>#REF!</v>
      </c>
      <c r="I15" s="33" t="e">
        <f t="shared" si="1"/>
        <v>#REF!</v>
      </c>
      <c r="J15" s="29" t="e">
        <v>#REF!</v>
      </c>
      <c r="K15" s="29" t="e">
        <v>#REF!</v>
      </c>
      <c r="L15" s="33" t="e">
        <f aca="true" t="shared" si="2" ref="L15:M25">+$E15*J15</f>
        <v>#REF!</v>
      </c>
      <c r="M15" s="33" t="e">
        <f t="shared" si="2"/>
        <v>#REF!</v>
      </c>
      <c r="N15" s="29" t="e">
        <v>#REF!</v>
      </c>
      <c r="O15" s="29" t="e">
        <v>#REF!</v>
      </c>
      <c r="P15" s="33" t="e">
        <f aca="true" t="shared" si="3" ref="P15:Q25">+$E15*N15</f>
        <v>#REF!</v>
      </c>
      <c r="Q15" s="33" t="e">
        <f t="shared" si="3"/>
        <v>#REF!</v>
      </c>
      <c r="R15" s="29" t="e">
        <v>#REF!</v>
      </c>
      <c r="S15" s="29" t="e">
        <v>#REF!</v>
      </c>
      <c r="T15" s="33" t="e">
        <f aca="true" t="shared" si="4" ref="T15:U25">+$E15*R15</f>
        <v>#REF!</v>
      </c>
      <c r="U15" s="33" t="e">
        <f t="shared" si="4"/>
        <v>#REF!</v>
      </c>
      <c r="V15" s="32" t="e">
        <f>F15+J15+N15+R15</f>
        <v>#REF!</v>
      </c>
      <c r="W15" s="32" t="e">
        <f aca="true" t="shared" si="5" ref="V15:W17">G15+K15+O15+S15</f>
        <v>#REF!</v>
      </c>
      <c r="X15" s="28" t="e">
        <f t="shared" si="0"/>
        <v>#REF!</v>
      </c>
      <c r="Y15" s="28" t="e">
        <f t="shared" si="0"/>
        <v>#REF!</v>
      </c>
      <c r="AA15" s="50"/>
      <c r="AB15" s="13"/>
    </row>
    <row r="16" spans="1:28" ht="25.5">
      <c r="A16" s="27">
        <v>2</v>
      </c>
      <c r="B16" s="30" t="s">
        <v>26</v>
      </c>
      <c r="C16" s="30" t="s">
        <v>145</v>
      </c>
      <c r="D16" s="31" t="s">
        <v>11</v>
      </c>
      <c r="E16" s="45"/>
      <c r="F16" s="29" t="e">
        <v>#REF!</v>
      </c>
      <c r="G16" s="29" t="e">
        <v>#REF!</v>
      </c>
      <c r="H16" s="33" t="e">
        <f t="shared" si="1"/>
        <v>#REF!</v>
      </c>
      <c r="I16" s="33" t="e">
        <f t="shared" si="1"/>
        <v>#REF!</v>
      </c>
      <c r="J16" s="29" t="e">
        <v>#REF!</v>
      </c>
      <c r="K16" s="29" t="e">
        <v>#REF!</v>
      </c>
      <c r="L16" s="33" t="e">
        <f t="shared" si="2"/>
        <v>#REF!</v>
      </c>
      <c r="M16" s="33" t="e">
        <f t="shared" si="2"/>
        <v>#REF!</v>
      </c>
      <c r="N16" s="29" t="e">
        <v>#REF!</v>
      </c>
      <c r="O16" s="29" t="e">
        <v>#REF!</v>
      </c>
      <c r="P16" s="33" t="e">
        <f t="shared" si="3"/>
        <v>#REF!</v>
      </c>
      <c r="Q16" s="33" t="e">
        <f t="shared" si="3"/>
        <v>#REF!</v>
      </c>
      <c r="R16" s="29" t="e">
        <v>#REF!</v>
      </c>
      <c r="S16" s="29" t="e">
        <v>#REF!</v>
      </c>
      <c r="T16" s="33" t="e">
        <f t="shared" si="4"/>
        <v>#REF!</v>
      </c>
      <c r="U16" s="33" t="e">
        <f t="shared" si="4"/>
        <v>#REF!</v>
      </c>
      <c r="V16" s="32" t="e">
        <f t="shared" si="5"/>
        <v>#REF!</v>
      </c>
      <c r="W16" s="32" t="e">
        <f t="shared" si="5"/>
        <v>#REF!</v>
      </c>
      <c r="X16" s="28" t="e">
        <f t="shared" si="0"/>
        <v>#REF!</v>
      </c>
      <c r="Y16" s="28" t="e">
        <f t="shared" si="0"/>
        <v>#REF!</v>
      </c>
      <c r="AA16" s="50"/>
      <c r="AB16" s="13"/>
    </row>
    <row r="17" spans="1:28" ht="25.5">
      <c r="A17" s="27">
        <v>3</v>
      </c>
      <c r="B17" s="30" t="s">
        <v>27</v>
      </c>
      <c r="C17" s="30" t="s">
        <v>150</v>
      </c>
      <c r="D17" s="31" t="s">
        <v>11</v>
      </c>
      <c r="E17" s="45"/>
      <c r="F17" s="29" t="e">
        <v>#REF!</v>
      </c>
      <c r="G17" s="29" t="e">
        <v>#REF!</v>
      </c>
      <c r="H17" s="33" t="e">
        <f t="shared" si="1"/>
        <v>#REF!</v>
      </c>
      <c r="I17" s="33" t="e">
        <f t="shared" si="1"/>
        <v>#REF!</v>
      </c>
      <c r="J17" s="29" t="e">
        <v>#REF!</v>
      </c>
      <c r="K17" s="29" t="e">
        <v>#REF!</v>
      </c>
      <c r="L17" s="33" t="e">
        <f t="shared" si="2"/>
        <v>#REF!</v>
      </c>
      <c r="M17" s="33" t="e">
        <f t="shared" si="2"/>
        <v>#REF!</v>
      </c>
      <c r="N17" s="29" t="e">
        <v>#REF!</v>
      </c>
      <c r="O17" s="29" t="e">
        <v>#REF!</v>
      </c>
      <c r="P17" s="33" t="e">
        <f t="shared" si="3"/>
        <v>#REF!</v>
      </c>
      <c r="Q17" s="33" t="e">
        <f t="shared" si="3"/>
        <v>#REF!</v>
      </c>
      <c r="R17" s="29" t="e">
        <v>#REF!</v>
      </c>
      <c r="S17" s="29" t="e">
        <v>#REF!</v>
      </c>
      <c r="T17" s="33" t="e">
        <f t="shared" si="4"/>
        <v>#REF!</v>
      </c>
      <c r="U17" s="33" t="e">
        <f t="shared" si="4"/>
        <v>#REF!</v>
      </c>
      <c r="V17" s="32" t="e">
        <f t="shared" si="5"/>
        <v>#REF!</v>
      </c>
      <c r="W17" s="32" t="e">
        <f t="shared" si="5"/>
        <v>#REF!</v>
      </c>
      <c r="X17" s="28" t="e">
        <f t="shared" si="0"/>
        <v>#REF!</v>
      </c>
      <c r="Y17" s="28" t="e">
        <f t="shared" si="0"/>
        <v>#REF!</v>
      </c>
      <c r="AA17" s="50"/>
      <c r="AB17" s="13"/>
    </row>
    <row r="18" spans="1:28" ht="38.25">
      <c r="A18" s="27">
        <v>4</v>
      </c>
      <c r="B18" s="30" t="s">
        <v>116</v>
      </c>
      <c r="C18" s="30" t="s">
        <v>142</v>
      </c>
      <c r="D18" s="31" t="s">
        <v>11</v>
      </c>
      <c r="E18" s="45"/>
      <c r="F18" s="29" t="e">
        <v>#REF!</v>
      </c>
      <c r="G18" s="29" t="e">
        <v>#REF!</v>
      </c>
      <c r="H18" s="33" t="e">
        <f t="shared" si="1"/>
        <v>#REF!</v>
      </c>
      <c r="I18" s="33" t="e">
        <f t="shared" si="1"/>
        <v>#REF!</v>
      </c>
      <c r="J18" s="29" t="e">
        <v>#REF!</v>
      </c>
      <c r="K18" s="29" t="e">
        <v>#REF!</v>
      </c>
      <c r="L18" s="33" t="e">
        <f t="shared" si="2"/>
        <v>#REF!</v>
      </c>
      <c r="M18" s="33" t="e">
        <f t="shared" si="2"/>
        <v>#REF!</v>
      </c>
      <c r="N18" s="29" t="e">
        <v>#REF!</v>
      </c>
      <c r="O18" s="29" t="e">
        <v>#REF!</v>
      </c>
      <c r="P18" s="33" t="e">
        <f t="shared" si="3"/>
        <v>#REF!</v>
      </c>
      <c r="Q18" s="33" t="e">
        <f t="shared" si="3"/>
        <v>#REF!</v>
      </c>
      <c r="R18" s="29" t="e">
        <v>#REF!</v>
      </c>
      <c r="S18" s="29" t="e">
        <v>#REF!</v>
      </c>
      <c r="T18" s="33" t="e">
        <f t="shared" si="4"/>
        <v>#REF!</v>
      </c>
      <c r="U18" s="33" t="e">
        <f t="shared" si="4"/>
        <v>#REF!</v>
      </c>
      <c r="V18" s="32">
        <v>0</v>
      </c>
      <c r="W18" s="32">
        <v>0</v>
      </c>
      <c r="X18" s="28" t="e">
        <f t="shared" si="0"/>
        <v>#REF!</v>
      </c>
      <c r="Y18" s="28" t="e">
        <f t="shared" si="0"/>
        <v>#REF!</v>
      </c>
      <c r="AA18" s="50"/>
      <c r="AB18" s="13"/>
    </row>
    <row r="19" spans="1:28" ht="12.75">
      <c r="A19" s="27">
        <v>5</v>
      </c>
      <c r="B19" s="30" t="s">
        <v>29</v>
      </c>
      <c r="C19" s="30" t="s">
        <v>55</v>
      </c>
      <c r="D19" s="31" t="s">
        <v>11</v>
      </c>
      <c r="E19" s="45"/>
      <c r="F19" s="29" t="e">
        <v>#REF!</v>
      </c>
      <c r="G19" s="29" t="e">
        <v>#REF!</v>
      </c>
      <c r="H19" s="33" t="e">
        <f t="shared" si="1"/>
        <v>#REF!</v>
      </c>
      <c r="I19" s="33" t="e">
        <f t="shared" si="1"/>
        <v>#REF!</v>
      </c>
      <c r="J19" s="29" t="e">
        <v>#REF!</v>
      </c>
      <c r="K19" s="29" t="e">
        <v>#REF!</v>
      </c>
      <c r="L19" s="33" t="e">
        <f t="shared" si="2"/>
        <v>#REF!</v>
      </c>
      <c r="M19" s="33" t="e">
        <f t="shared" si="2"/>
        <v>#REF!</v>
      </c>
      <c r="N19" s="29" t="e">
        <v>#REF!</v>
      </c>
      <c r="O19" s="29" t="e">
        <v>#REF!</v>
      </c>
      <c r="P19" s="33" t="e">
        <f t="shared" si="3"/>
        <v>#REF!</v>
      </c>
      <c r="Q19" s="33" t="e">
        <f t="shared" si="3"/>
        <v>#REF!</v>
      </c>
      <c r="R19" s="29" t="e">
        <v>#REF!</v>
      </c>
      <c r="S19" s="29" t="e">
        <v>#REF!</v>
      </c>
      <c r="T19" s="33" t="e">
        <f t="shared" si="4"/>
        <v>#REF!</v>
      </c>
      <c r="U19" s="33" t="e">
        <f t="shared" si="4"/>
        <v>#REF!</v>
      </c>
      <c r="V19" s="32" t="e">
        <f aca="true" t="shared" si="6" ref="V19:V25">F19+J19+N19+R19</f>
        <v>#REF!</v>
      </c>
      <c r="W19" s="32" t="e">
        <f aca="true" t="shared" si="7" ref="W19:W25">G19+K19+O19+S19</f>
        <v>#REF!</v>
      </c>
      <c r="X19" s="28" t="e">
        <f t="shared" si="0"/>
        <v>#REF!</v>
      </c>
      <c r="Y19" s="28" t="e">
        <f t="shared" si="0"/>
        <v>#REF!</v>
      </c>
      <c r="AA19" s="50"/>
      <c r="AB19" s="13"/>
    </row>
    <row r="20" spans="1:28" ht="12.75">
      <c r="A20" s="27">
        <v>6</v>
      </c>
      <c r="B20" s="30" t="s">
        <v>30</v>
      </c>
      <c r="C20" s="30" t="s">
        <v>85</v>
      </c>
      <c r="D20" s="31" t="s">
        <v>11</v>
      </c>
      <c r="E20" s="45"/>
      <c r="F20" s="29" t="e">
        <v>#REF!</v>
      </c>
      <c r="G20" s="29" t="e">
        <v>#REF!</v>
      </c>
      <c r="H20" s="33" t="e">
        <f t="shared" si="1"/>
        <v>#REF!</v>
      </c>
      <c r="I20" s="33" t="e">
        <f t="shared" si="1"/>
        <v>#REF!</v>
      </c>
      <c r="J20" s="29" t="e">
        <v>#REF!</v>
      </c>
      <c r="K20" s="29" t="e">
        <v>#REF!</v>
      </c>
      <c r="L20" s="33" t="e">
        <f t="shared" si="2"/>
        <v>#REF!</v>
      </c>
      <c r="M20" s="33" t="e">
        <f t="shared" si="2"/>
        <v>#REF!</v>
      </c>
      <c r="N20" s="29" t="e">
        <v>#REF!</v>
      </c>
      <c r="O20" s="29" t="e">
        <v>#REF!</v>
      </c>
      <c r="P20" s="33" t="e">
        <f t="shared" si="3"/>
        <v>#REF!</v>
      </c>
      <c r="Q20" s="33" t="e">
        <f t="shared" si="3"/>
        <v>#REF!</v>
      </c>
      <c r="R20" s="29" t="e">
        <v>#REF!</v>
      </c>
      <c r="S20" s="29" t="e">
        <v>#REF!</v>
      </c>
      <c r="T20" s="33" t="e">
        <f t="shared" si="4"/>
        <v>#REF!</v>
      </c>
      <c r="U20" s="33" t="e">
        <f t="shared" si="4"/>
        <v>#REF!</v>
      </c>
      <c r="V20" s="32" t="e">
        <f t="shared" si="6"/>
        <v>#REF!</v>
      </c>
      <c r="W20" s="32" t="e">
        <f t="shared" si="7"/>
        <v>#REF!</v>
      </c>
      <c r="X20" s="28" t="e">
        <f t="shared" si="0"/>
        <v>#REF!</v>
      </c>
      <c r="Y20" s="28" t="e">
        <f t="shared" si="0"/>
        <v>#REF!</v>
      </c>
      <c r="AA20" s="50"/>
      <c r="AB20" s="13"/>
    </row>
    <row r="21" spans="1:28" ht="12.75">
      <c r="A21" s="27">
        <v>7</v>
      </c>
      <c r="B21" s="30" t="s">
        <v>31</v>
      </c>
      <c r="C21" s="30" t="s">
        <v>58</v>
      </c>
      <c r="D21" s="31" t="s">
        <v>72</v>
      </c>
      <c r="E21" s="45"/>
      <c r="F21" s="29" t="e">
        <v>#REF!</v>
      </c>
      <c r="G21" s="29" t="e">
        <v>#REF!</v>
      </c>
      <c r="H21" s="33" t="e">
        <f t="shared" si="1"/>
        <v>#REF!</v>
      </c>
      <c r="I21" s="33" t="e">
        <f t="shared" si="1"/>
        <v>#REF!</v>
      </c>
      <c r="J21" s="29" t="e">
        <v>#REF!</v>
      </c>
      <c r="K21" s="29" t="e">
        <v>#REF!</v>
      </c>
      <c r="L21" s="33" t="e">
        <f t="shared" si="2"/>
        <v>#REF!</v>
      </c>
      <c r="M21" s="33" t="e">
        <f t="shared" si="2"/>
        <v>#REF!</v>
      </c>
      <c r="N21" s="29" t="e">
        <v>#REF!</v>
      </c>
      <c r="O21" s="29" t="e">
        <v>#REF!</v>
      </c>
      <c r="P21" s="33" t="e">
        <f t="shared" si="3"/>
        <v>#REF!</v>
      </c>
      <c r="Q21" s="33" t="e">
        <f t="shared" si="3"/>
        <v>#REF!</v>
      </c>
      <c r="R21" s="29" t="e">
        <v>#REF!</v>
      </c>
      <c r="S21" s="29" t="e">
        <v>#REF!</v>
      </c>
      <c r="T21" s="33" t="e">
        <f t="shared" si="4"/>
        <v>#REF!</v>
      </c>
      <c r="U21" s="33" t="e">
        <f t="shared" si="4"/>
        <v>#REF!</v>
      </c>
      <c r="V21" s="32" t="e">
        <f t="shared" si="6"/>
        <v>#REF!</v>
      </c>
      <c r="W21" s="32" t="e">
        <f t="shared" si="7"/>
        <v>#REF!</v>
      </c>
      <c r="X21" s="28" t="e">
        <f t="shared" si="0"/>
        <v>#REF!</v>
      </c>
      <c r="Y21" s="28" t="e">
        <f t="shared" si="0"/>
        <v>#REF!</v>
      </c>
      <c r="AA21" s="50"/>
      <c r="AB21" s="13"/>
    </row>
    <row r="22" spans="1:28" ht="25.5">
      <c r="A22" s="27">
        <f>A21+1</f>
        <v>8</v>
      </c>
      <c r="B22" s="30" t="s">
        <v>32</v>
      </c>
      <c r="C22" s="30" t="s">
        <v>134</v>
      </c>
      <c r="D22" s="31" t="s">
        <v>72</v>
      </c>
      <c r="E22" s="45"/>
      <c r="F22" s="29" t="e">
        <v>#REF!</v>
      </c>
      <c r="G22" s="29" t="e">
        <v>#REF!</v>
      </c>
      <c r="H22" s="33" t="e">
        <f t="shared" si="1"/>
        <v>#REF!</v>
      </c>
      <c r="I22" s="33" t="e">
        <f t="shared" si="1"/>
        <v>#REF!</v>
      </c>
      <c r="J22" s="29" t="e">
        <v>#REF!</v>
      </c>
      <c r="K22" s="29" t="e">
        <v>#REF!</v>
      </c>
      <c r="L22" s="33" t="e">
        <f t="shared" si="2"/>
        <v>#REF!</v>
      </c>
      <c r="M22" s="33" t="e">
        <f t="shared" si="2"/>
        <v>#REF!</v>
      </c>
      <c r="N22" s="29" t="e">
        <v>#REF!</v>
      </c>
      <c r="O22" s="29" t="e">
        <v>#REF!</v>
      </c>
      <c r="P22" s="33" t="e">
        <f t="shared" si="3"/>
        <v>#REF!</v>
      </c>
      <c r="Q22" s="33" t="e">
        <f t="shared" si="3"/>
        <v>#REF!</v>
      </c>
      <c r="R22" s="29" t="e">
        <v>#REF!</v>
      </c>
      <c r="S22" s="29" t="e">
        <v>#REF!</v>
      </c>
      <c r="T22" s="33" t="e">
        <f t="shared" si="4"/>
        <v>#REF!</v>
      </c>
      <c r="U22" s="33" t="e">
        <f t="shared" si="4"/>
        <v>#REF!</v>
      </c>
      <c r="V22" s="32" t="e">
        <f t="shared" si="6"/>
        <v>#REF!</v>
      </c>
      <c r="W22" s="32" t="e">
        <f t="shared" si="7"/>
        <v>#REF!</v>
      </c>
      <c r="X22" s="28" t="e">
        <f t="shared" si="0"/>
        <v>#REF!</v>
      </c>
      <c r="Y22" s="28" t="e">
        <f t="shared" si="0"/>
        <v>#REF!</v>
      </c>
      <c r="AA22" s="50"/>
      <c r="AB22" s="13"/>
    </row>
    <row r="23" spans="1:28" ht="12.75">
      <c r="A23" s="27">
        <f>A22+1</f>
        <v>9</v>
      </c>
      <c r="B23" s="30" t="s">
        <v>33</v>
      </c>
      <c r="C23" s="30" t="s">
        <v>59</v>
      </c>
      <c r="D23" s="31" t="s">
        <v>11</v>
      </c>
      <c r="E23" s="45"/>
      <c r="F23" s="29" t="e">
        <v>#REF!</v>
      </c>
      <c r="G23" s="29" t="e">
        <v>#REF!</v>
      </c>
      <c r="H23" s="33" t="e">
        <f t="shared" si="1"/>
        <v>#REF!</v>
      </c>
      <c r="I23" s="33" t="e">
        <f t="shared" si="1"/>
        <v>#REF!</v>
      </c>
      <c r="J23" s="29" t="e">
        <v>#REF!</v>
      </c>
      <c r="K23" s="29" t="e">
        <v>#REF!</v>
      </c>
      <c r="L23" s="33" t="e">
        <f t="shared" si="2"/>
        <v>#REF!</v>
      </c>
      <c r="M23" s="33" t="e">
        <f t="shared" si="2"/>
        <v>#REF!</v>
      </c>
      <c r="N23" s="29" t="e">
        <v>#REF!</v>
      </c>
      <c r="O23" s="29" t="e">
        <v>#REF!</v>
      </c>
      <c r="P23" s="33" t="e">
        <f t="shared" si="3"/>
        <v>#REF!</v>
      </c>
      <c r="Q23" s="33" t="e">
        <f t="shared" si="3"/>
        <v>#REF!</v>
      </c>
      <c r="R23" s="29" t="e">
        <v>#REF!</v>
      </c>
      <c r="S23" s="29" t="e">
        <v>#REF!</v>
      </c>
      <c r="T23" s="33" t="e">
        <f t="shared" si="4"/>
        <v>#REF!</v>
      </c>
      <c r="U23" s="33" t="e">
        <f t="shared" si="4"/>
        <v>#REF!</v>
      </c>
      <c r="V23" s="32" t="e">
        <f t="shared" si="6"/>
        <v>#REF!</v>
      </c>
      <c r="W23" s="32" t="e">
        <f t="shared" si="7"/>
        <v>#REF!</v>
      </c>
      <c r="X23" s="28" t="e">
        <f t="shared" si="0"/>
        <v>#REF!</v>
      </c>
      <c r="Y23" s="28" t="e">
        <f t="shared" si="0"/>
        <v>#REF!</v>
      </c>
      <c r="AA23" s="50"/>
      <c r="AB23" s="13"/>
    </row>
    <row r="24" spans="1:28" ht="12.75">
      <c r="A24" s="27">
        <f>A23+1</f>
        <v>10</v>
      </c>
      <c r="B24" s="30" t="s">
        <v>34</v>
      </c>
      <c r="C24" s="30" t="s">
        <v>130</v>
      </c>
      <c r="D24" s="31" t="s">
        <v>11</v>
      </c>
      <c r="E24" s="45"/>
      <c r="F24" s="29" t="e">
        <v>#REF!</v>
      </c>
      <c r="G24" s="29" t="e">
        <v>#REF!</v>
      </c>
      <c r="H24" s="33" t="e">
        <f t="shared" si="1"/>
        <v>#REF!</v>
      </c>
      <c r="I24" s="33" t="e">
        <f t="shared" si="1"/>
        <v>#REF!</v>
      </c>
      <c r="J24" s="29" t="e">
        <v>#REF!</v>
      </c>
      <c r="K24" s="29" t="e">
        <v>#REF!</v>
      </c>
      <c r="L24" s="33" t="e">
        <f t="shared" si="2"/>
        <v>#REF!</v>
      </c>
      <c r="M24" s="33" t="e">
        <f t="shared" si="2"/>
        <v>#REF!</v>
      </c>
      <c r="N24" s="29" t="e">
        <v>#REF!</v>
      </c>
      <c r="O24" s="29" t="e">
        <v>#REF!</v>
      </c>
      <c r="P24" s="33" t="e">
        <f t="shared" si="3"/>
        <v>#REF!</v>
      </c>
      <c r="Q24" s="33" t="e">
        <f t="shared" si="3"/>
        <v>#REF!</v>
      </c>
      <c r="R24" s="29" t="e">
        <v>#REF!</v>
      </c>
      <c r="S24" s="29" t="e">
        <v>#REF!</v>
      </c>
      <c r="T24" s="33" t="e">
        <f t="shared" si="4"/>
        <v>#REF!</v>
      </c>
      <c r="U24" s="33" t="e">
        <f t="shared" si="4"/>
        <v>#REF!</v>
      </c>
      <c r="V24" s="32" t="e">
        <f t="shared" si="6"/>
        <v>#REF!</v>
      </c>
      <c r="W24" s="32" t="e">
        <f t="shared" si="7"/>
        <v>#REF!</v>
      </c>
      <c r="X24" s="28" t="e">
        <f t="shared" si="0"/>
        <v>#REF!</v>
      </c>
      <c r="Y24" s="28" t="e">
        <f t="shared" si="0"/>
        <v>#REF!</v>
      </c>
      <c r="AA24" s="50"/>
      <c r="AB24" s="13"/>
    </row>
    <row r="25" spans="1:28" ht="25.5">
      <c r="A25" s="27">
        <f>A24+1</f>
        <v>11</v>
      </c>
      <c r="B25" s="30" t="s">
        <v>151</v>
      </c>
      <c r="C25" s="30" t="s">
        <v>117</v>
      </c>
      <c r="D25" s="31" t="s">
        <v>11</v>
      </c>
      <c r="E25" s="45"/>
      <c r="F25" s="29" t="e">
        <v>#REF!</v>
      </c>
      <c r="G25" s="29" t="e">
        <v>#REF!</v>
      </c>
      <c r="H25" s="33" t="e">
        <f t="shared" si="1"/>
        <v>#REF!</v>
      </c>
      <c r="I25" s="33" t="e">
        <f t="shared" si="1"/>
        <v>#REF!</v>
      </c>
      <c r="J25" s="29" t="e">
        <v>#REF!</v>
      </c>
      <c r="K25" s="29" t="e">
        <v>#REF!</v>
      </c>
      <c r="L25" s="33" t="e">
        <f t="shared" si="2"/>
        <v>#REF!</v>
      </c>
      <c r="M25" s="33" t="e">
        <f t="shared" si="2"/>
        <v>#REF!</v>
      </c>
      <c r="N25" s="29" t="e">
        <v>#REF!</v>
      </c>
      <c r="O25" s="29" t="e">
        <v>#REF!</v>
      </c>
      <c r="P25" s="33" t="e">
        <f t="shared" si="3"/>
        <v>#REF!</v>
      </c>
      <c r="Q25" s="33" t="e">
        <f t="shared" si="3"/>
        <v>#REF!</v>
      </c>
      <c r="R25" s="29" t="e">
        <v>#REF!</v>
      </c>
      <c r="S25" s="29" t="e">
        <v>#REF!</v>
      </c>
      <c r="T25" s="33" t="e">
        <f t="shared" si="4"/>
        <v>#REF!</v>
      </c>
      <c r="U25" s="33" t="e">
        <f t="shared" si="4"/>
        <v>#REF!</v>
      </c>
      <c r="V25" s="32" t="e">
        <f t="shared" si="6"/>
        <v>#REF!</v>
      </c>
      <c r="W25" s="32" t="e">
        <f t="shared" si="7"/>
        <v>#REF!</v>
      </c>
      <c r="X25" s="28" t="e">
        <f t="shared" si="0"/>
        <v>#REF!</v>
      </c>
      <c r="Y25" s="28" t="e">
        <f t="shared" si="0"/>
        <v>#REF!</v>
      </c>
      <c r="AA25" s="50"/>
      <c r="AB25" s="13"/>
    </row>
    <row r="26" spans="1:28" ht="12.75">
      <c r="A26" s="55"/>
      <c r="B26" s="76" t="s">
        <v>12</v>
      </c>
      <c r="C26" s="85" t="s">
        <v>13</v>
      </c>
      <c r="D26" s="79"/>
      <c r="E26" s="45"/>
      <c r="F26" s="29"/>
      <c r="G26" s="29"/>
      <c r="H26" s="33" t="e">
        <f>SUM(H27:H34)</f>
        <v>#REF!</v>
      </c>
      <c r="I26" s="33" t="e">
        <f>SUM(I27:I34)</f>
        <v>#REF!</v>
      </c>
      <c r="J26" s="29"/>
      <c r="K26" s="29"/>
      <c r="L26" s="33" t="e">
        <f>SUM(L27:L34)</f>
        <v>#REF!</v>
      </c>
      <c r="M26" s="33" t="e">
        <f>SUM(M27:M34)</f>
        <v>#REF!</v>
      </c>
      <c r="N26" s="29"/>
      <c r="O26" s="29"/>
      <c r="P26" s="33" t="e">
        <f>SUM(P27:P34)</f>
        <v>#REF!</v>
      </c>
      <c r="Q26" s="33" t="e">
        <f>SUM(Q27:Q34)</f>
        <v>#REF!</v>
      </c>
      <c r="R26" s="29"/>
      <c r="S26" s="29"/>
      <c r="T26" s="33" t="e">
        <f>SUM(T27:T34)</f>
        <v>#REF!</v>
      </c>
      <c r="U26" s="33" t="e">
        <f>SUM(U27:U34)</f>
        <v>#REF!</v>
      </c>
      <c r="V26" s="32"/>
      <c r="W26" s="32"/>
      <c r="X26" s="33" t="e">
        <f t="shared" si="0"/>
        <v>#REF!</v>
      </c>
      <c r="Y26" s="33" t="e">
        <f t="shared" si="0"/>
        <v>#REF!</v>
      </c>
      <c r="AA26" s="51"/>
      <c r="AB26" s="13"/>
    </row>
    <row r="27" spans="1:28" ht="12.75">
      <c r="A27" s="27">
        <v>12</v>
      </c>
      <c r="B27" s="30" t="s">
        <v>35</v>
      </c>
      <c r="C27" s="80" t="s">
        <v>86</v>
      </c>
      <c r="D27" s="31" t="s">
        <v>11</v>
      </c>
      <c r="E27" s="45"/>
      <c r="F27" s="29" t="e">
        <v>#REF!</v>
      </c>
      <c r="G27" s="29" t="e">
        <v>#REF!</v>
      </c>
      <c r="H27" s="33" t="e">
        <f aca="true" t="shared" si="8" ref="H27:I34">+$E27*F27</f>
        <v>#REF!</v>
      </c>
      <c r="I27" s="33" t="e">
        <f t="shared" si="8"/>
        <v>#REF!</v>
      </c>
      <c r="J27" s="29" t="e">
        <v>#REF!</v>
      </c>
      <c r="K27" s="29" t="e">
        <v>#REF!</v>
      </c>
      <c r="L27" s="33" t="e">
        <f aca="true" t="shared" si="9" ref="L27:M37">+$E27*J27</f>
        <v>#REF!</v>
      </c>
      <c r="M27" s="33" t="e">
        <f t="shared" si="9"/>
        <v>#REF!</v>
      </c>
      <c r="N27" s="29" t="e">
        <v>#REF!</v>
      </c>
      <c r="O27" s="29" t="e">
        <v>#REF!</v>
      </c>
      <c r="P27" s="33" t="e">
        <f aca="true" t="shared" si="10" ref="P27:Q37">+$E27*N27</f>
        <v>#REF!</v>
      </c>
      <c r="Q27" s="33" t="e">
        <f t="shared" si="10"/>
        <v>#REF!</v>
      </c>
      <c r="R27" s="29" t="e">
        <v>#REF!</v>
      </c>
      <c r="S27" s="29" t="e">
        <v>#REF!</v>
      </c>
      <c r="T27" s="33" t="e">
        <f aca="true" t="shared" si="11" ref="T27:U37">+$E27*R27</f>
        <v>#REF!</v>
      </c>
      <c r="U27" s="33" t="e">
        <f t="shared" si="11"/>
        <v>#REF!</v>
      </c>
      <c r="V27" s="32" t="e">
        <f aca="true" t="shared" si="12" ref="V27:W34">F27+J27+N27+R27</f>
        <v>#REF!</v>
      </c>
      <c r="W27" s="32" t="e">
        <f t="shared" si="12"/>
        <v>#REF!</v>
      </c>
      <c r="X27" s="28" t="e">
        <f t="shared" si="0"/>
        <v>#REF!</v>
      </c>
      <c r="Y27" s="28" t="e">
        <f t="shared" si="0"/>
        <v>#REF!</v>
      </c>
      <c r="AA27" s="50"/>
      <c r="AB27" s="13"/>
    </row>
    <row r="28" spans="1:28" ht="12.75">
      <c r="A28" s="27">
        <v>13</v>
      </c>
      <c r="B28" s="30" t="s">
        <v>36</v>
      </c>
      <c r="C28" s="80" t="s">
        <v>87</v>
      </c>
      <c r="D28" s="31" t="s">
        <v>11</v>
      </c>
      <c r="E28" s="45"/>
      <c r="F28" s="29" t="e">
        <v>#REF!</v>
      </c>
      <c r="G28" s="29" t="e">
        <v>#REF!</v>
      </c>
      <c r="H28" s="28" t="e">
        <f t="shared" si="8"/>
        <v>#REF!</v>
      </c>
      <c r="I28" s="28" t="e">
        <f t="shared" si="8"/>
        <v>#REF!</v>
      </c>
      <c r="J28" s="29" t="e">
        <v>#REF!</v>
      </c>
      <c r="K28" s="29" t="e">
        <v>#REF!</v>
      </c>
      <c r="L28" s="28" t="e">
        <f t="shared" si="9"/>
        <v>#REF!</v>
      </c>
      <c r="M28" s="28" t="e">
        <f t="shared" si="9"/>
        <v>#REF!</v>
      </c>
      <c r="N28" s="29" t="e">
        <v>#REF!</v>
      </c>
      <c r="O28" s="29" t="e">
        <v>#REF!</v>
      </c>
      <c r="P28" s="28" t="e">
        <f t="shared" si="10"/>
        <v>#REF!</v>
      </c>
      <c r="Q28" s="28" t="e">
        <f t="shared" si="10"/>
        <v>#REF!</v>
      </c>
      <c r="R28" s="29" t="e">
        <v>#REF!</v>
      </c>
      <c r="S28" s="29" t="e">
        <v>#REF!</v>
      </c>
      <c r="T28" s="28" t="e">
        <f t="shared" si="11"/>
        <v>#REF!</v>
      </c>
      <c r="U28" s="28" t="e">
        <f t="shared" si="11"/>
        <v>#REF!</v>
      </c>
      <c r="V28" s="32" t="e">
        <f t="shared" si="12"/>
        <v>#REF!</v>
      </c>
      <c r="W28" s="32" t="e">
        <f t="shared" si="12"/>
        <v>#REF!</v>
      </c>
      <c r="X28" s="28" t="e">
        <f t="shared" si="0"/>
        <v>#REF!</v>
      </c>
      <c r="Y28" s="28" t="e">
        <f t="shared" si="0"/>
        <v>#REF!</v>
      </c>
      <c r="AA28" s="50"/>
      <c r="AB28" s="13"/>
    </row>
    <row r="29" spans="1:28" ht="12.75">
      <c r="A29" s="27">
        <f aca="true" t="shared" si="13" ref="A29:A34">A28+1</f>
        <v>14</v>
      </c>
      <c r="B29" s="30" t="s">
        <v>37</v>
      </c>
      <c r="C29" s="30" t="s">
        <v>56</v>
      </c>
      <c r="D29" s="31" t="s">
        <v>72</v>
      </c>
      <c r="E29" s="45"/>
      <c r="F29" s="29" t="e">
        <v>#REF!</v>
      </c>
      <c r="G29" s="29" t="e">
        <v>#REF!</v>
      </c>
      <c r="H29" s="33" t="e">
        <f t="shared" si="8"/>
        <v>#REF!</v>
      </c>
      <c r="I29" s="33" t="e">
        <f t="shared" si="8"/>
        <v>#REF!</v>
      </c>
      <c r="J29" s="29" t="e">
        <v>#REF!</v>
      </c>
      <c r="K29" s="29" t="e">
        <v>#REF!</v>
      </c>
      <c r="L29" s="33" t="e">
        <f t="shared" si="9"/>
        <v>#REF!</v>
      </c>
      <c r="M29" s="33" t="e">
        <f t="shared" si="9"/>
        <v>#REF!</v>
      </c>
      <c r="N29" s="29" t="e">
        <v>#REF!</v>
      </c>
      <c r="O29" s="29" t="e">
        <v>#REF!</v>
      </c>
      <c r="P29" s="33" t="e">
        <f t="shared" si="10"/>
        <v>#REF!</v>
      </c>
      <c r="Q29" s="33" t="e">
        <f t="shared" si="10"/>
        <v>#REF!</v>
      </c>
      <c r="R29" s="29" t="e">
        <v>#REF!</v>
      </c>
      <c r="S29" s="29" t="e">
        <v>#REF!</v>
      </c>
      <c r="T29" s="33" t="e">
        <f t="shared" si="11"/>
        <v>#REF!</v>
      </c>
      <c r="U29" s="33" t="e">
        <f t="shared" si="11"/>
        <v>#REF!</v>
      </c>
      <c r="V29" s="32" t="e">
        <f t="shared" si="12"/>
        <v>#REF!</v>
      </c>
      <c r="W29" s="32" t="e">
        <f t="shared" si="12"/>
        <v>#REF!</v>
      </c>
      <c r="X29" s="28" t="e">
        <f t="shared" si="0"/>
        <v>#REF!</v>
      </c>
      <c r="Y29" s="28" t="e">
        <f t="shared" si="0"/>
        <v>#REF!</v>
      </c>
      <c r="AA29" s="50"/>
      <c r="AB29" s="13"/>
    </row>
    <row r="30" spans="1:28" ht="12.75">
      <c r="A30" s="27">
        <f t="shared" si="13"/>
        <v>15</v>
      </c>
      <c r="B30" s="30" t="s">
        <v>38</v>
      </c>
      <c r="C30" s="30" t="s">
        <v>118</v>
      </c>
      <c r="D30" s="31" t="s">
        <v>72</v>
      </c>
      <c r="E30" s="45"/>
      <c r="F30" s="29" t="e">
        <v>#REF!</v>
      </c>
      <c r="G30" s="29" t="e">
        <v>#REF!</v>
      </c>
      <c r="H30" s="33" t="e">
        <f t="shared" si="8"/>
        <v>#REF!</v>
      </c>
      <c r="I30" s="33" t="e">
        <f t="shared" si="8"/>
        <v>#REF!</v>
      </c>
      <c r="J30" s="29" t="e">
        <v>#REF!</v>
      </c>
      <c r="K30" s="29" t="e">
        <v>#REF!</v>
      </c>
      <c r="L30" s="33" t="e">
        <f t="shared" si="9"/>
        <v>#REF!</v>
      </c>
      <c r="M30" s="33" t="e">
        <f t="shared" si="9"/>
        <v>#REF!</v>
      </c>
      <c r="N30" s="29" t="e">
        <v>#REF!</v>
      </c>
      <c r="O30" s="29" t="e">
        <v>#REF!</v>
      </c>
      <c r="P30" s="33" t="e">
        <f t="shared" si="10"/>
        <v>#REF!</v>
      </c>
      <c r="Q30" s="33" t="e">
        <f t="shared" si="10"/>
        <v>#REF!</v>
      </c>
      <c r="R30" s="29" t="e">
        <v>#REF!</v>
      </c>
      <c r="S30" s="29" t="e">
        <v>#REF!</v>
      </c>
      <c r="T30" s="33" t="e">
        <f t="shared" si="11"/>
        <v>#REF!</v>
      </c>
      <c r="U30" s="33" t="e">
        <f t="shared" si="11"/>
        <v>#REF!</v>
      </c>
      <c r="V30" s="32" t="e">
        <f t="shared" si="12"/>
        <v>#REF!</v>
      </c>
      <c r="W30" s="32" t="e">
        <f t="shared" si="12"/>
        <v>#REF!</v>
      </c>
      <c r="X30" s="28" t="e">
        <f t="shared" si="0"/>
        <v>#REF!</v>
      </c>
      <c r="Y30" s="28" t="e">
        <f t="shared" si="0"/>
        <v>#REF!</v>
      </c>
      <c r="AA30" s="50"/>
      <c r="AB30" s="13"/>
    </row>
    <row r="31" spans="1:28" ht="12.75">
      <c r="A31" s="58">
        <f t="shared" si="13"/>
        <v>16</v>
      </c>
      <c r="B31" s="30" t="s">
        <v>39</v>
      </c>
      <c r="C31" s="81" t="s">
        <v>60</v>
      </c>
      <c r="D31" s="31" t="s">
        <v>72</v>
      </c>
      <c r="E31" s="45"/>
      <c r="F31" s="29" t="e">
        <v>#REF!</v>
      </c>
      <c r="G31" s="29" t="e">
        <v>#REF!</v>
      </c>
      <c r="H31" s="28" t="e">
        <f t="shared" si="8"/>
        <v>#REF!</v>
      </c>
      <c r="I31" s="28" t="e">
        <f t="shared" si="8"/>
        <v>#REF!</v>
      </c>
      <c r="J31" s="29" t="e">
        <v>#REF!</v>
      </c>
      <c r="K31" s="29" t="e">
        <v>#REF!</v>
      </c>
      <c r="L31" s="28" t="e">
        <f t="shared" si="9"/>
        <v>#REF!</v>
      </c>
      <c r="M31" s="28" t="e">
        <f t="shared" si="9"/>
        <v>#REF!</v>
      </c>
      <c r="N31" s="29" t="e">
        <v>#REF!</v>
      </c>
      <c r="O31" s="29" t="e">
        <v>#REF!</v>
      </c>
      <c r="P31" s="28" t="e">
        <f t="shared" si="10"/>
        <v>#REF!</v>
      </c>
      <c r="Q31" s="28" t="e">
        <f t="shared" si="10"/>
        <v>#REF!</v>
      </c>
      <c r="R31" s="29" t="e">
        <v>#REF!</v>
      </c>
      <c r="S31" s="29" t="e">
        <v>#REF!</v>
      </c>
      <c r="T31" s="28" t="e">
        <f t="shared" si="11"/>
        <v>#REF!</v>
      </c>
      <c r="U31" s="28" t="e">
        <f t="shared" si="11"/>
        <v>#REF!</v>
      </c>
      <c r="V31" s="32" t="e">
        <f t="shared" si="12"/>
        <v>#REF!</v>
      </c>
      <c r="W31" s="32" t="e">
        <f t="shared" si="12"/>
        <v>#REF!</v>
      </c>
      <c r="X31" s="28" t="e">
        <f t="shared" si="0"/>
        <v>#REF!</v>
      </c>
      <c r="Y31" s="28" t="e">
        <f t="shared" si="0"/>
        <v>#REF!</v>
      </c>
      <c r="AA31" s="50"/>
      <c r="AB31" s="13"/>
    </row>
    <row r="32" spans="1:28" ht="12.75">
      <c r="A32" s="58">
        <f t="shared" si="13"/>
        <v>17</v>
      </c>
      <c r="B32" s="30" t="s">
        <v>40</v>
      </c>
      <c r="C32" s="81" t="s">
        <v>61</v>
      </c>
      <c r="D32" s="31" t="s">
        <v>11</v>
      </c>
      <c r="E32" s="45"/>
      <c r="F32" s="29" t="e">
        <v>#REF!</v>
      </c>
      <c r="G32" s="29" t="e">
        <v>#REF!</v>
      </c>
      <c r="H32" s="28" t="e">
        <f t="shared" si="8"/>
        <v>#REF!</v>
      </c>
      <c r="I32" s="28" t="e">
        <f t="shared" si="8"/>
        <v>#REF!</v>
      </c>
      <c r="J32" s="29" t="e">
        <v>#REF!</v>
      </c>
      <c r="K32" s="29" t="e">
        <v>#REF!</v>
      </c>
      <c r="L32" s="28" t="e">
        <f t="shared" si="9"/>
        <v>#REF!</v>
      </c>
      <c r="M32" s="28" t="e">
        <f t="shared" si="9"/>
        <v>#REF!</v>
      </c>
      <c r="N32" s="29" t="e">
        <v>#REF!</v>
      </c>
      <c r="O32" s="29" t="e">
        <v>#REF!</v>
      </c>
      <c r="P32" s="28" t="e">
        <f t="shared" si="10"/>
        <v>#REF!</v>
      </c>
      <c r="Q32" s="28" t="e">
        <f t="shared" si="10"/>
        <v>#REF!</v>
      </c>
      <c r="R32" s="29" t="e">
        <v>#REF!</v>
      </c>
      <c r="S32" s="29" t="e">
        <v>#REF!</v>
      </c>
      <c r="T32" s="28" t="e">
        <f t="shared" si="11"/>
        <v>#REF!</v>
      </c>
      <c r="U32" s="28" t="e">
        <f t="shared" si="11"/>
        <v>#REF!</v>
      </c>
      <c r="V32" s="32" t="e">
        <f t="shared" si="12"/>
        <v>#REF!</v>
      </c>
      <c r="W32" s="32" t="e">
        <f t="shared" si="12"/>
        <v>#REF!</v>
      </c>
      <c r="X32" s="28" t="e">
        <f t="shared" si="0"/>
        <v>#REF!</v>
      </c>
      <c r="Y32" s="28" t="e">
        <f t="shared" si="0"/>
        <v>#REF!</v>
      </c>
      <c r="AA32" s="50"/>
      <c r="AB32" s="13"/>
    </row>
    <row r="33" spans="1:28" ht="12.75">
      <c r="A33" s="58">
        <f t="shared" si="13"/>
        <v>18</v>
      </c>
      <c r="B33" s="30" t="s">
        <v>41</v>
      </c>
      <c r="C33" s="81" t="s">
        <v>62</v>
      </c>
      <c r="D33" s="31" t="s">
        <v>11</v>
      </c>
      <c r="E33" s="45"/>
      <c r="F33" s="29" t="e">
        <v>#REF!</v>
      </c>
      <c r="G33" s="29" t="e">
        <v>#REF!</v>
      </c>
      <c r="H33" s="33" t="e">
        <f t="shared" si="8"/>
        <v>#REF!</v>
      </c>
      <c r="I33" s="33" t="e">
        <f t="shared" si="8"/>
        <v>#REF!</v>
      </c>
      <c r="J33" s="29" t="e">
        <v>#REF!</v>
      </c>
      <c r="K33" s="29" t="e">
        <v>#REF!</v>
      </c>
      <c r="L33" s="33" t="e">
        <f t="shared" si="9"/>
        <v>#REF!</v>
      </c>
      <c r="M33" s="33" t="e">
        <f t="shared" si="9"/>
        <v>#REF!</v>
      </c>
      <c r="N33" s="29" t="e">
        <v>#REF!</v>
      </c>
      <c r="O33" s="29" t="e">
        <v>#REF!</v>
      </c>
      <c r="P33" s="33" t="e">
        <f t="shared" si="10"/>
        <v>#REF!</v>
      </c>
      <c r="Q33" s="33" t="e">
        <f t="shared" si="10"/>
        <v>#REF!</v>
      </c>
      <c r="R33" s="29" t="e">
        <v>#REF!</v>
      </c>
      <c r="S33" s="29" t="e">
        <v>#REF!</v>
      </c>
      <c r="T33" s="33" t="e">
        <f t="shared" si="11"/>
        <v>#REF!</v>
      </c>
      <c r="U33" s="33" t="e">
        <f t="shared" si="11"/>
        <v>#REF!</v>
      </c>
      <c r="V33" s="32" t="e">
        <f t="shared" si="12"/>
        <v>#REF!</v>
      </c>
      <c r="W33" s="32" t="e">
        <f t="shared" si="12"/>
        <v>#REF!</v>
      </c>
      <c r="X33" s="28" t="e">
        <f t="shared" si="0"/>
        <v>#REF!</v>
      </c>
      <c r="Y33" s="28" t="e">
        <f t="shared" si="0"/>
        <v>#REF!</v>
      </c>
      <c r="AA33" s="50"/>
      <c r="AB33" s="13"/>
    </row>
    <row r="34" spans="1:28" ht="12.75">
      <c r="A34" s="27">
        <f t="shared" si="13"/>
        <v>19</v>
      </c>
      <c r="B34" s="30" t="s">
        <v>42</v>
      </c>
      <c r="C34" s="30" t="s">
        <v>55</v>
      </c>
      <c r="D34" s="31" t="s">
        <v>11</v>
      </c>
      <c r="E34" s="45"/>
      <c r="F34" s="29" t="e">
        <v>#REF!</v>
      </c>
      <c r="G34" s="29" t="e">
        <v>#REF!</v>
      </c>
      <c r="H34" s="28" t="e">
        <f t="shared" si="8"/>
        <v>#REF!</v>
      </c>
      <c r="I34" s="28" t="e">
        <f t="shared" si="8"/>
        <v>#REF!</v>
      </c>
      <c r="J34" s="29" t="e">
        <v>#REF!</v>
      </c>
      <c r="K34" s="29" t="e">
        <v>#REF!</v>
      </c>
      <c r="L34" s="28" t="e">
        <f t="shared" si="9"/>
        <v>#REF!</v>
      </c>
      <c r="M34" s="28" t="e">
        <f t="shared" si="9"/>
        <v>#REF!</v>
      </c>
      <c r="N34" s="29" t="e">
        <v>#REF!</v>
      </c>
      <c r="O34" s="29" t="e">
        <v>#REF!</v>
      </c>
      <c r="P34" s="28" t="e">
        <f t="shared" si="10"/>
        <v>#REF!</v>
      </c>
      <c r="Q34" s="28" t="e">
        <f t="shared" si="10"/>
        <v>#REF!</v>
      </c>
      <c r="R34" s="29" t="e">
        <v>#REF!</v>
      </c>
      <c r="S34" s="29" t="e">
        <v>#REF!</v>
      </c>
      <c r="T34" s="28" t="e">
        <f t="shared" si="11"/>
        <v>#REF!</v>
      </c>
      <c r="U34" s="28" t="e">
        <f t="shared" si="11"/>
        <v>#REF!</v>
      </c>
      <c r="V34" s="32" t="e">
        <f t="shared" si="12"/>
        <v>#REF!</v>
      </c>
      <c r="W34" s="32" t="e">
        <f t="shared" si="12"/>
        <v>#REF!</v>
      </c>
      <c r="X34" s="28" t="e">
        <f t="shared" si="0"/>
        <v>#REF!</v>
      </c>
      <c r="Y34" s="28" t="e">
        <f t="shared" si="0"/>
        <v>#REF!</v>
      </c>
      <c r="AA34" s="50"/>
      <c r="AB34" s="13"/>
    </row>
    <row r="35" spans="1:28" ht="12.75">
      <c r="A35" s="59"/>
      <c r="B35" s="60" t="s">
        <v>24</v>
      </c>
      <c r="C35" s="61" t="s">
        <v>22</v>
      </c>
      <c r="D35" s="46"/>
      <c r="E35" s="45"/>
      <c r="F35" s="29"/>
      <c r="G35" s="29"/>
      <c r="H35" s="33">
        <f>SUM(H36:H37)</f>
        <v>0</v>
      </c>
      <c r="I35" s="33">
        <f>SUM(I36:I37)</f>
        <v>0</v>
      </c>
      <c r="J35" s="29"/>
      <c r="K35" s="29"/>
      <c r="L35" s="33">
        <f>SUM(L36:L37)</f>
        <v>0</v>
      </c>
      <c r="M35" s="33">
        <f>SUM(M36:M37)</f>
        <v>0</v>
      </c>
      <c r="N35" s="29"/>
      <c r="O35" s="29"/>
      <c r="P35" s="33">
        <f>SUM(P36:P37)</f>
        <v>0</v>
      </c>
      <c r="Q35" s="33">
        <f>SUM(Q36:Q37)</f>
        <v>0</v>
      </c>
      <c r="R35" s="29"/>
      <c r="S35" s="29"/>
      <c r="T35" s="33">
        <f>SUM(T36:T37)</f>
        <v>0</v>
      </c>
      <c r="U35" s="33">
        <f>SUM(U36:U37)</f>
        <v>0</v>
      </c>
      <c r="V35" s="32"/>
      <c r="W35" s="32"/>
      <c r="X35" s="28">
        <f t="shared" si="0"/>
        <v>0</v>
      </c>
      <c r="Y35" s="28">
        <f t="shared" si="0"/>
        <v>0</v>
      </c>
      <c r="AA35" s="52"/>
      <c r="AB35" s="13"/>
    </row>
    <row r="36" spans="1:28" ht="12.75">
      <c r="A36" s="27">
        <f>1+A34</f>
        <v>20</v>
      </c>
      <c r="B36" s="30" t="s">
        <v>43</v>
      </c>
      <c r="C36" s="30" t="s">
        <v>14</v>
      </c>
      <c r="D36" s="31" t="s">
        <v>11</v>
      </c>
      <c r="E36" s="45"/>
      <c r="F36" s="29"/>
      <c r="G36" s="29"/>
      <c r="H36" s="33">
        <f>+$E36*F36</f>
        <v>0</v>
      </c>
      <c r="I36" s="33">
        <f>+$E36*G36</f>
        <v>0</v>
      </c>
      <c r="J36" s="29"/>
      <c r="K36" s="29"/>
      <c r="L36" s="33">
        <f t="shared" si="9"/>
        <v>0</v>
      </c>
      <c r="M36" s="33">
        <f t="shared" si="9"/>
        <v>0</v>
      </c>
      <c r="N36" s="29"/>
      <c r="O36" s="29"/>
      <c r="P36" s="33">
        <f t="shared" si="10"/>
        <v>0</v>
      </c>
      <c r="Q36" s="33">
        <f t="shared" si="10"/>
        <v>0</v>
      </c>
      <c r="R36" s="29"/>
      <c r="S36" s="29"/>
      <c r="T36" s="33">
        <f t="shared" si="11"/>
        <v>0</v>
      </c>
      <c r="U36" s="33">
        <f t="shared" si="11"/>
        <v>0</v>
      </c>
      <c r="V36" s="32"/>
      <c r="W36" s="32"/>
      <c r="X36" s="28">
        <f t="shared" si="0"/>
        <v>0</v>
      </c>
      <c r="Y36" s="28">
        <f t="shared" si="0"/>
        <v>0</v>
      </c>
      <c r="AA36" s="50"/>
      <c r="AB36" s="13"/>
    </row>
    <row r="37" spans="1:28" ht="12.75">
      <c r="A37" s="58">
        <v>21</v>
      </c>
      <c r="B37" s="30" t="s">
        <v>44</v>
      </c>
      <c r="C37" s="30" t="s">
        <v>23</v>
      </c>
      <c r="D37" s="31" t="s">
        <v>72</v>
      </c>
      <c r="E37" s="45"/>
      <c r="F37" s="29"/>
      <c r="G37" s="29"/>
      <c r="H37" s="33">
        <f>+$E37*F37</f>
        <v>0</v>
      </c>
      <c r="I37" s="33">
        <f>+$E37*G37</f>
        <v>0</v>
      </c>
      <c r="J37" s="29"/>
      <c r="K37" s="29"/>
      <c r="L37" s="33">
        <f t="shared" si="9"/>
        <v>0</v>
      </c>
      <c r="M37" s="33">
        <f t="shared" si="9"/>
        <v>0</v>
      </c>
      <c r="N37" s="29"/>
      <c r="O37" s="29"/>
      <c r="P37" s="33">
        <f t="shared" si="10"/>
        <v>0</v>
      </c>
      <c r="Q37" s="33">
        <f t="shared" si="10"/>
        <v>0</v>
      </c>
      <c r="R37" s="29"/>
      <c r="S37" s="29"/>
      <c r="T37" s="33">
        <f t="shared" si="11"/>
        <v>0</v>
      </c>
      <c r="U37" s="33">
        <f t="shared" si="11"/>
        <v>0</v>
      </c>
      <c r="V37" s="32"/>
      <c r="W37" s="32"/>
      <c r="X37" s="28">
        <f t="shared" si="0"/>
        <v>0</v>
      </c>
      <c r="Y37" s="28">
        <f t="shared" si="0"/>
        <v>0</v>
      </c>
      <c r="AA37" s="50"/>
      <c r="AB37" s="13"/>
    </row>
    <row r="38" spans="1:28" ht="12.75">
      <c r="A38" s="62"/>
      <c r="B38" s="7" t="s">
        <v>15</v>
      </c>
      <c r="C38" s="61" t="s">
        <v>63</v>
      </c>
      <c r="D38" s="47"/>
      <c r="E38" s="45"/>
      <c r="F38" s="29"/>
      <c r="G38" s="29"/>
      <c r="H38" s="33" t="e">
        <f>SUM(H39:H43)</f>
        <v>#REF!</v>
      </c>
      <c r="I38" s="33" t="e">
        <f>SUM(I39:I43)</f>
        <v>#REF!</v>
      </c>
      <c r="J38" s="29"/>
      <c r="K38" s="29"/>
      <c r="L38" s="33" t="e">
        <f>SUM(L39:L43)</f>
        <v>#REF!</v>
      </c>
      <c r="M38" s="33" t="e">
        <f>SUM(M39:M43)</f>
        <v>#REF!</v>
      </c>
      <c r="N38" s="29"/>
      <c r="O38" s="29"/>
      <c r="P38" s="33" t="e">
        <f>SUM(P39:P43)</f>
        <v>#REF!</v>
      </c>
      <c r="Q38" s="33" t="e">
        <f>SUM(Q39:Q43)</f>
        <v>#REF!</v>
      </c>
      <c r="R38" s="29"/>
      <c r="S38" s="29"/>
      <c r="T38" s="33" t="e">
        <f>SUM(T39:T43)</f>
        <v>#REF!</v>
      </c>
      <c r="U38" s="33" t="e">
        <f>SUM(U39:U43)</f>
        <v>#REF!</v>
      </c>
      <c r="V38" s="32"/>
      <c r="W38" s="32"/>
      <c r="X38" s="28" t="e">
        <f t="shared" si="0"/>
        <v>#REF!</v>
      </c>
      <c r="Y38" s="28" t="e">
        <f t="shared" si="0"/>
        <v>#REF!</v>
      </c>
      <c r="AA38" s="53"/>
      <c r="AB38" s="13"/>
    </row>
    <row r="39" spans="1:28" ht="12.75">
      <c r="A39" s="58">
        <v>22</v>
      </c>
      <c r="B39" s="30" t="s">
        <v>45</v>
      </c>
      <c r="C39" s="30" t="s">
        <v>132</v>
      </c>
      <c r="D39" s="31" t="s">
        <v>16</v>
      </c>
      <c r="E39" s="45"/>
      <c r="F39" s="29" t="e">
        <v>#REF!</v>
      </c>
      <c r="G39" s="29" t="e">
        <v>#REF!</v>
      </c>
      <c r="H39" s="28" t="e">
        <f aca="true" t="shared" si="14" ref="H39:I43">+$E39*F39</f>
        <v>#REF!</v>
      </c>
      <c r="I39" s="28" t="e">
        <f t="shared" si="14"/>
        <v>#REF!</v>
      </c>
      <c r="J39" s="29" t="e">
        <v>#REF!</v>
      </c>
      <c r="K39" s="29" t="e">
        <v>#REF!</v>
      </c>
      <c r="L39" s="28" t="e">
        <f aca="true" t="shared" si="15" ref="L39:M46">+$E39*J39</f>
        <v>#REF!</v>
      </c>
      <c r="M39" s="28" t="e">
        <f t="shared" si="15"/>
        <v>#REF!</v>
      </c>
      <c r="N39" s="29" t="e">
        <v>#REF!</v>
      </c>
      <c r="O39" s="29" t="e">
        <v>#REF!</v>
      </c>
      <c r="P39" s="28" t="e">
        <f aca="true" t="shared" si="16" ref="P39:Q46">+$E39*N39</f>
        <v>#REF!</v>
      </c>
      <c r="Q39" s="28" t="e">
        <f t="shared" si="16"/>
        <v>#REF!</v>
      </c>
      <c r="R39" s="29" t="e">
        <v>#REF!</v>
      </c>
      <c r="S39" s="29" t="e">
        <v>#REF!</v>
      </c>
      <c r="T39" s="28" t="e">
        <f aca="true" t="shared" si="17" ref="T39:U46">+$E39*R39</f>
        <v>#REF!</v>
      </c>
      <c r="U39" s="28" t="e">
        <f t="shared" si="17"/>
        <v>#REF!</v>
      </c>
      <c r="V39" s="32" t="e">
        <f aca="true" t="shared" si="18" ref="V39:W43">F39+J39+N39+R39</f>
        <v>#REF!</v>
      </c>
      <c r="W39" s="32" t="e">
        <f t="shared" si="18"/>
        <v>#REF!</v>
      </c>
      <c r="X39" s="28" t="e">
        <f t="shared" si="0"/>
        <v>#REF!</v>
      </c>
      <c r="Y39" s="28" t="e">
        <f t="shared" si="0"/>
        <v>#REF!</v>
      </c>
      <c r="AA39" s="50"/>
      <c r="AB39" s="13"/>
    </row>
    <row r="40" spans="1:28" ht="12.75">
      <c r="A40" s="58">
        <f>A39+1</f>
        <v>23</v>
      </c>
      <c r="B40" s="30" t="s">
        <v>46</v>
      </c>
      <c r="C40" s="30" t="s">
        <v>133</v>
      </c>
      <c r="D40" s="31" t="s">
        <v>16</v>
      </c>
      <c r="E40" s="45"/>
      <c r="F40" s="29" t="e">
        <v>#REF!</v>
      </c>
      <c r="G40" s="29" t="e">
        <v>#REF!</v>
      </c>
      <c r="H40" s="28" t="e">
        <f t="shared" si="14"/>
        <v>#REF!</v>
      </c>
      <c r="I40" s="28" t="e">
        <f t="shared" si="14"/>
        <v>#REF!</v>
      </c>
      <c r="J40" s="29" t="e">
        <v>#REF!</v>
      </c>
      <c r="K40" s="29" t="e">
        <v>#REF!</v>
      </c>
      <c r="L40" s="28" t="e">
        <f t="shared" si="15"/>
        <v>#REF!</v>
      </c>
      <c r="M40" s="28" t="e">
        <f t="shared" si="15"/>
        <v>#REF!</v>
      </c>
      <c r="N40" s="29" t="e">
        <v>#REF!</v>
      </c>
      <c r="O40" s="29" t="e">
        <v>#REF!</v>
      </c>
      <c r="P40" s="28" t="e">
        <f t="shared" si="16"/>
        <v>#REF!</v>
      </c>
      <c r="Q40" s="28" t="e">
        <f t="shared" si="16"/>
        <v>#REF!</v>
      </c>
      <c r="R40" s="29" t="e">
        <v>#REF!</v>
      </c>
      <c r="S40" s="29" t="e">
        <v>#REF!</v>
      </c>
      <c r="T40" s="28" t="e">
        <f t="shared" si="17"/>
        <v>#REF!</v>
      </c>
      <c r="U40" s="28" t="e">
        <f t="shared" si="17"/>
        <v>#REF!</v>
      </c>
      <c r="V40" s="32" t="e">
        <f t="shared" si="18"/>
        <v>#REF!</v>
      </c>
      <c r="W40" s="32" t="e">
        <f t="shared" si="18"/>
        <v>#REF!</v>
      </c>
      <c r="X40" s="28" t="e">
        <f t="shared" si="0"/>
        <v>#REF!</v>
      </c>
      <c r="Y40" s="28" t="e">
        <f t="shared" si="0"/>
        <v>#REF!</v>
      </c>
      <c r="AA40" s="50"/>
      <c r="AB40" s="13"/>
    </row>
    <row r="41" spans="1:28" ht="12.75">
      <c r="A41" s="58">
        <f>A40+1</f>
        <v>24</v>
      </c>
      <c r="B41" s="30" t="s">
        <v>47</v>
      </c>
      <c r="C41" s="30" t="s">
        <v>17</v>
      </c>
      <c r="D41" s="31" t="s">
        <v>16</v>
      </c>
      <c r="E41" s="45"/>
      <c r="F41" s="29" t="e">
        <v>#REF!</v>
      </c>
      <c r="G41" s="29" t="e">
        <v>#REF!</v>
      </c>
      <c r="H41" s="28" t="e">
        <f t="shared" si="14"/>
        <v>#REF!</v>
      </c>
      <c r="I41" s="28" t="e">
        <f t="shared" si="14"/>
        <v>#REF!</v>
      </c>
      <c r="J41" s="29" t="e">
        <v>#REF!</v>
      </c>
      <c r="K41" s="29" t="e">
        <v>#REF!</v>
      </c>
      <c r="L41" s="28" t="e">
        <f t="shared" si="15"/>
        <v>#REF!</v>
      </c>
      <c r="M41" s="28" t="e">
        <f t="shared" si="15"/>
        <v>#REF!</v>
      </c>
      <c r="N41" s="29" t="e">
        <v>#REF!</v>
      </c>
      <c r="O41" s="29" t="e">
        <v>#REF!</v>
      </c>
      <c r="P41" s="28" t="e">
        <f t="shared" si="16"/>
        <v>#REF!</v>
      </c>
      <c r="Q41" s="28" t="e">
        <f t="shared" si="16"/>
        <v>#REF!</v>
      </c>
      <c r="R41" s="29" t="e">
        <v>#REF!</v>
      </c>
      <c r="S41" s="29" t="e">
        <v>#REF!</v>
      </c>
      <c r="T41" s="28" t="e">
        <f t="shared" si="17"/>
        <v>#REF!</v>
      </c>
      <c r="U41" s="28" t="e">
        <f t="shared" si="17"/>
        <v>#REF!</v>
      </c>
      <c r="V41" s="32" t="e">
        <f t="shared" si="18"/>
        <v>#REF!</v>
      </c>
      <c r="W41" s="32" t="e">
        <f t="shared" si="18"/>
        <v>#REF!</v>
      </c>
      <c r="X41" s="28" t="e">
        <f t="shared" si="0"/>
        <v>#REF!</v>
      </c>
      <c r="Y41" s="28" t="e">
        <f t="shared" si="0"/>
        <v>#REF!</v>
      </c>
      <c r="AA41" s="50"/>
      <c r="AB41" s="13"/>
    </row>
    <row r="42" spans="1:28" ht="12.75">
      <c r="A42" s="58">
        <f>A41+1</f>
        <v>25</v>
      </c>
      <c r="B42" s="30" t="s">
        <v>48</v>
      </c>
      <c r="C42" s="30" t="s">
        <v>69</v>
      </c>
      <c r="D42" s="31" t="s">
        <v>1</v>
      </c>
      <c r="E42" s="45"/>
      <c r="F42" s="29" t="e">
        <v>#REF!</v>
      </c>
      <c r="G42" s="29" t="e">
        <v>#REF!</v>
      </c>
      <c r="H42" s="28" t="e">
        <f t="shared" si="14"/>
        <v>#REF!</v>
      </c>
      <c r="I42" s="28" t="e">
        <f t="shared" si="14"/>
        <v>#REF!</v>
      </c>
      <c r="J42" s="29" t="e">
        <v>#REF!</v>
      </c>
      <c r="K42" s="29" t="e">
        <v>#REF!</v>
      </c>
      <c r="L42" s="28" t="e">
        <f t="shared" si="15"/>
        <v>#REF!</v>
      </c>
      <c r="M42" s="28" t="e">
        <f t="shared" si="15"/>
        <v>#REF!</v>
      </c>
      <c r="N42" s="29" t="e">
        <v>#REF!</v>
      </c>
      <c r="O42" s="29" t="e">
        <v>#REF!</v>
      </c>
      <c r="P42" s="28" t="e">
        <f t="shared" si="16"/>
        <v>#REF!</v>
      </c>
      <c r="Q42" s="28" t="e">
        <f t="shared" si="16"/>
        <v>#REF!</v>
      </c>
      <c r="R42" s="29" t="e">
        <v>#REF!</v>
      </c>
      <c r="S42" s="29" t="e">
        <v>#REF!</v>
      </c>
      <c r="T42" s="28" t="e">
        <f t="shared" si="17"/>
        <v>#REF!</v>
      </c>
      <c r="U42" s="28" t="e">
        <f t="shared" si="17"/>
        <v>#REF!</v>
      </c>
      <c r="V42" s="32" t="e">
        <f t="shared" si="18"/>
        <v>#REF!</v>
      </c>
      <c r="W42" s="32" t="e">
        <f t="shared" si="18"/>
        <v>#REF!</v>
      </c>
      <c r="X42" s="28" t="e">
        <f t="shared" si="0"/>
        <v>#REF!</v>
      </c>
      <c r="Y42" s="28" t="e">
        <f t="shared" si="0"/>
        <v>#REF!</v>
      </c>
      <c r="AA42" s="50"/>
      <c r="AB42" s="13"/>
    </row>
    <row r="43" spans="1:28" ht="12.75">
      <c r="A43" s="58">
        <v>26</v>
      </c>
      <c r="B43" s="30" t="s">
        <v>65</v>
      </c>
      <c r="C43" s="30" t="s">
        <v>64</v>
      </c>
      <c r="D43" s="31" t="s">
        <v>1</v>
      </c>
      <c r="E43" s="45"/>
      <c r="F43" s="29" t="e">
        <v>#REF!</v>
      </c>
      <c r="G43" s="29" t="e">
        <v>#REF!</v>
      </c>
      <c r="H43" s="28" t="e">
        <f t="shared" si="14"/>
        <v>#REF!</v>
      </c>
      <c r="I43" s="28" t="e">
        <f t="shared" si="14"/>
        <v>#REF!</v>
      </c>
      <c r="J43" s="29" t="e">
        <v>#REF!</v>
      </c>
      <c r="K43" s="29" t="e">
        <v>#REF!</v>
      </c>
      <c r="L43" s="28" t="e">
        <f t="shared" si="15"/>
        <v>#REF!</v>
      </c>
      <c r="M43" s="28" t="e">
        <f t="shared" si="15"/>
        <v>#REF!</v>
      </c>
      <c r="N43" s="29" t="e">
        <v>#REF!</v>
      </c>
      <c r="O43" s="29" t="e">
        <v>#REF!</v>
      </c>
      <c r="P43" s="28" t="e">
        <f t="shared" si="16"/>
        <v>#REF!</v>
      </c>
      <c r="Q43" s="28" t="e">
        <f t="shared" si="16"/>
        <v>#REF!</v>
      </c>
      <c r="R43" s="29" t="e">
        <v>#REF!</v>
      </c>
      <c r="S43" s="29" t="e">
        <v>#REF!</v>
      </c>
      <c r="T43" s="28" t="e">
        <f t="shared" si="17"/>
        <v>#REF!</v>
      </c>
      <c r="U43" s="28" t="e">
        <f t="shared" si="17"/>
        <v>#REF!</v>
      </c>
      <c r="V43" s="32" t="e">
        <f t="shared" si="18"/>
        <v>#REF!</v>
      </c>
      <c r="W43" s="32" t="e">
        <f t="shared" si="18"/>
        <v>#REF!</v>
      </c>
      <c r="X43" s="28" t="e">
        <f t="shared" si="0"/>
        <v>#REF!</v>
      </c>
      <c r="Y43" s="28" t="e">
        <f t="shared" si="0"/>
        <v>#REF!</v>
      </c>
      <c r="AA43" s="50"/>
      <c r="AB43" s="13"/>
    </row>
    <row r="44" spans="1:28" ht="12.75">
      <c r="A44" s="62"/>
      <c r="B44" s="7" t="s">
        <v>18</v>
      </c>
      <c r="C44" s="63" t="s">
        <v>66</v>
      </c>
      <c r="D44" s="48"/>
      <c r="E44" s="45"/>
      <c r="F44" s="29"/>
      <c r="G44" s="29"/>
      <c r="H44" s="33">
        <f>SUM(H45:H46)</f>
        <v>0</v>
      </c>
      <c r="I44" s="33">
        <f>SUM(I45:I46)</f>
        <v>0</v>
      </c>
      <c r="J44" s="29"/>
      <c r="K44" s="29"/>
      <c r="L44" s="33">
        <f>SUM(L45:L46)</f>
        <v>0</v>
      </c>
      <c r="M44" s="33">
        <f>SUM(M45:M46)</f>
        <v>0</v>
      </c>
      <c r="N44" s="29"/>
      <c r="O44" s="29"/>
      <c r="P44" s="33">
        <f>SUM(P45:P46)</f>
        <v>0</v>
      </c>
      <c r="Q44" s="33">
        <f>SUM(Q45:Q46)</f>
        <v>0</v>
      </c>
      <c r="R44" s="29"/>
      <c r="S44" s="29"/>
      <c r="T44" s="33">
        <f>SUM(T45:T46)</f>
        <v>0</v>
      </c>
      <c r="U44" s="33">
        <f>SUM(U45:U46)</f>
        <v>0</v>
      </c>
      <c r="V44" s="32"/>
      <c r="W44" s="32"/>
      <c r="X44" s="28">
        <f t="shared" si="0"/>
        <v>0</v>
      </c>
      <c r="Y44" s="28">
        <f t="shared" si="0"/>
        <v>0</v>
      </c>
      <c r="AA44" s="52"/>
      <c r="AB44" s="13"/>
    </row>
    <row r="45" spans="1:28" ht="12.75">
      <c r="A45" s="58">
        <v>27</v>
      </c>
      <c r="B45" s="30" t="s">
        <v>49</v>
      </c>
      <c r="C45" s="30" t="s">
        <v>70</v>
      </c>
      <c r="D45" s="31" t="s">
        <v>16</v>
      </c>
      <c r="E45" s="45"/>
      <c r="F45" s="29"/>
      <c r="G45" s="29"/>
      <c r="H45" s="33">
        <f>+$E45*F45</f>
        <v>0</v>
      </c>
      <c r="I45" s="33">
        <f>+$E45*G45</f>
        <v>0</v>
      </c>
      <c r="J45" s="29"/>
      <c r="K45" s="29"/>
      <c r="L45" s="33">
        <f t="shared" si="15"/>
        <v>0</v>
      </c>
      <c r="M45" s="33">
        <f t="shared" si="15"/>
        <v>0</v>
      </c>
      <c r="N45" s="29"/>
      <c r="O45" s="29"/>
      <c r="P45" s="33">
        <f t="shared" si="16"/>
        <v>0</v>
      </c>
      <c r="Q45" s="33">
        <f t="shared" si="16"/>
        <v>0</v>
      </c>
      <c r="R45" s="29"/>
      <c r="S45" s="29"/>
      <c r="T45" s="33">
        <f t="shared" si="17"/>
        <v>0</v>
      </c>
      <c r="U45" s="33">
        <f t="shared" si="17"/>
        <v>0</v>
      </c>
      <c r="V45" s="32"/>
      <c r="W45" s="32"/>
      <c r="X45" s="28">
        <f t="shared" si="0"/>
        <v>0</v>
      </c>
      <c r="Y45" s="28">
        <f t="shared" si="0"/>
        <v>0</v>
      </c>
      <c r="AA45" s="50"/>
      <c r="AB45" s="13"/>
    </row>
    <row r="46" spans="1:28" ht="12.75">
      <c r="A46" s="58">
        <v>28</v>
      </c>
      <c r="B46" s="30" t="s">
        <v>50</v>
      </c>
      <c r="C46" s="30" t="s">
        <v>71</v>
      </c>
      <c r="D46" s="31" t="s">
        <v>16</v>
      </c>
      <c r="E46" s="45"/>
      <c r="F46" s="29"/>
      <c r="G46" s="29"/>
      <c r="H46" s="33">
        <f>+$E46*F46</f>
        <v>0</v>
      </c>
      <c r="I46" s="33">
        <f>+$E46*G46</f>
        <v>0</v>
      </c>
      <c r="J46" s="29"/>
      <c r="K46" s="29"/>
      <c r="L46" s="33">
        <f t="shared" si="15"/>
        <v>0</v>
      </c>
      <c r="M46" s="33">
        <f t="shared" si="15"/>
        <v>0</v>
      </c>
      <c r="N46" s="29"/>
      <c r="O46" s="29"/>
      <c r="P46" s="33">
        <f t="shared" si="16"/>
        <v>0</v>
      </c>
      <c r="Q46" s="33">
        <f t="shared" si="16"/>
        <v>0</v>
      </c>
      <c r="R46" s="29"/>
      <c r="S46" s="29"/>
      <c r="T46" s="33">
        <f t="shared" si="17"/>
        <v>0</v>
      </c>
      <c r="U46" s="33">
        <f t="shared" si="17"/>
        <v>0</v>
      </c>
      <c r="V46" s="32"/>
      <c r="W46" s="32"/>
      <c r="X46" s="28">
        <f t="shared" si="0"/>
        <v>0</v>
      </c>
      <c r="Y46" s="28">
        <f t="shared" si="0"/>
        <v>0</v>
      </c>
      <c r="AA46" s="50"/>
      <c r="AB46" s="13"/>
    </row>
    <row r="47" spans="1:28" ht="12.75">
      <c r="A47" s="64"/>
      <c r="B47" s="65" t="s">
        <v>67</v>
      </c>
      <c r="C47" s="63" t="s">
        <v>19</v>
      </c>
      <c r="D47" s="66"/>
      <c r="E47" s="45"/>
      <c r="F47" s="29"/>
      <c r="G47" s="29"/>
      <c r="H47" s="33" t="e">
        <f>SUM(H48:H100)</f>
        <v>#REF!</v>
      </c>
      <c r="I47" s="33" t="e">
        <f>SUM(I48:I100)</f>
        <v>#REF!</v>
      </c>
      <c r="J47" s="29"/>
      <c r="K47" s="29"/>
      <c r="L47" s="33" t="e">
        <f>SUM(L48:L100)</f>
        <v>#REF!</v>
      </c>
      <c r="M47" s="33" t="e">
        <f>SUM(M48:M100)</f>
        <v>#REF!</v>
      </c>
      <c r="N47" s="29"/>
      <c r="O47" s="29"/>
      <c r="P47" s="33" t="e">
        <f>SUM(P48:P100)</f>
        <v>#REF!</v>
      </c>
      <c r="Q47" s="33" t="e">
        <f>SUM(Q48:Q100)</f>
        <v>#REF!</v>
      </c>
      <c r="R47" s="29"/>
      <c r="S47" s="29"/>
      <c r="T47" s="33" t="e">
        <f>SUM(T48:T100)</f>
        <v>#REF!</v>
      </c>
      <c r="U47" s="33" t="e">
        <f>SUM(U48:U100)</f>
        <v>#REF!</v>
      </c>
      <c r="V47" s="32"/>
      <c r="W47" s="32"/>
      <c r="X47" s="33" t="e">
        <f t="shared" si="0"/>
        <v>#REF!</v>
      </c>
      <c r="Y47" s="33" t="e">
        <f t="shared" si="0"/>
        <v>#REF!</v>
      </c>
      <c r="AB47" s="13"/>
    </row>
    <row r="48" spans="1:28" ht="12.75">
      <c r="A48" s="27">
        <v>29</v>
      </c>
      <c r="B48" s="30" t="s">
        <v>51</v>
      </c>
      <c r="C48" s="30" t="s">
        <v>119</v>
      </c>
      <c r="D48" s="31" t="s">
        <v>11</v>
      </c>
      <c r="E48" s="45"/>
      <c r="F48" s="29" t="e">
        <v>#REF!</v>
      </c>
      <c r="G48" s="29" t="e">
        <v>#REF!</v>
      </c>
      <c r="H48" s="33" t="e">
        <f>+$E48*F48</f>
        <v>#REF!</v>
      </c>
      <c r="I48" s="33" t="e">
        <f>+$E48*G48</f>
        <v>#REF!</v>
      </c>
      <c r="J48" s="29" t="e">
        <v>#REF!</v>
      </c>
      <c r="K48" s="29" t="e">
        <v>#REF!</v>
      </c>
      <c r="L48" s="33" t="e">
        <f>+$E48*J48</f>
        <v>#REF!</v>
      </c>
      <c r="M48" s="33" t="e">
        <f>+$E48*K48</f>
        <v>#REF!</v>
      </c>
      <c r="N48" s="29" t="e">
        <v>#REF!</v>
      </c>
      <c r="O48" s="29" t="e">
        <v>#REF!</v>
      </c>
      <c r="P48" s="33" t="e">
        <f>+$E48*N48</f>
        <v>#REF!</v>
      </c>
      <c r="Q48" s="33" t="e">
        <f>+$E48*O48</f>
        <v>#REF!</v>
      </c>
      <c r="R48" s="29" t="e">
        <v>#REF!</v>
      </c>
      <c r="S48" s="29" t="e">
        <v>#REF!</v>
      </c>
      <c r="T48" s="33" t="e">
        <f>+$E48*R48</f>
        <v>#REF!</v>
      </c>
      <c r="U48" s="33" t="e">
        <f>+$E48*S48</f>
        <v>#REF!</v>
      </c>
      <c r="V48" s="32" t="e">
        <f>F48+J48+N48+R48</f>
        <v>#REF!</v>
      </c>
      <c r="W48" s="32" t="e">
        <f>G48+K48+O48+S48</f>
        <v>#REF!</v>
      </c>
      <c r="X48" s="28" t="e">
        <f t="shared" si="0"/>
        <v>#REF!</v>
      </c>
      <c r="Y48" s="28" t="e">
        <f t="shared" si="0"/>
        <v>#REF!</v>
      </c>
      <c r="AA48" s="50"/>
      <c r="AB48" s="13"/>
    </row>
    <row r="49" spans="1:28" ht="12.75">
      <c r="A49" s="64"/>
      <c r="B49" s="67"/>
      <c r="C49" s="82" t="s">
        <v>127</v>
      </c>
      <c r="D49" s="57"/>
      <c r="E49" s="45"/>
      <c r="F49" s="29"/>
      <c r="G49" s="29"/>
      <c r="H49" s="33"/>
      <c r="I49" s="33"/>
      <c r="J49" s="29"/>
      <c r="K49" s="29"/>
      <c r="L49" s="33"/>
      <c r="M49" s="33"/>
      <c r="N49" s="29"/>
      <c r="O49" s="29"/>
      <c r="P49" s="33"/>
      <c r="Q49" s="33"/>
      <c r="R49" s="29"/>
      <c r="S49" s="29"/>
      <c r="T49" s="33"/>
      <c r="U49" s="33"/>
      <c r="V49" s="32"/>
      <c r="W49" s="32"/>
      <c r="X49" s="28"/>
      <c r="Y49" s="28"/>
      <c r="AA49" s="50"/>
      <c r="AB49" s="13"/>
    </row>
    <row r="50" spans="1:28" ht="12.75">
      <c r="A50" s="64"/>
      <c r="B50" s="67"/>
      <c r="C50" s="83" t="s">
        <v>121</v>
      </c>
      <c r="D50" s="57"/>
      <c r="E50" s="45"/>
      <c r="F50" s="29"/>
      <c r="G50" s="29"/>
      <c r="H50" s="33"/>
      <c r="I50" s="33"/>
      <c r="J50" s="29"/>
      <c r="K50" s="29"/>
      <c r="L50" s="33"/>
      <c r="M50" s="33"/>
      <c r="N50" s="29"/>
      <c r="O50" s="29"/>
      <c r="P50" s="33"/>
      <c r="Q50" s="33"/>
      <c r="R50" s="29"/>
      <c r="S50" s="29"/>
      <c r="T50" s="33"/>
      <c r="U50" s="33"/>
      <c r="V50" s="32"/>
      <c r="W50" s="32"/>
      <c r="X50" s="28"/>
      <c r="Y50" s="28"/>
      <c r="AA50" s="50"/>
      <c r="AB50" s="13"/>
    </row>
    <row r="51" spans="1:28" ht="12.75">
      <c r="A51" s="64"/>
      <c r="B51" s="67"/>
      <c r="C51" s="83" t="s">
        <v>143</v>
      </c>
      <c r="D51" s="57"/>
      <c r="E51" s="45"/>
      <c r="F51" s="29"/>
      <c r="G51" s="29"/>
      <c r="H51" s="33"/>
      <c r="I51" s="33"/>
      <c r="J51" s="29"/>
      <c r="K51" s="29"/>
      <c r="L51" s="33"/>
      <c r="M51" s="33"/>
      <c r="N51" s="29"/>
      <c r="O51" s="29"/>
      <c r="P51" s="33"/>
      <c r="Q51" s="33"/>
      <c r="R51" s="29"/>
      <c r="S51" s="29"/>
      <c r="T51" s="33"/>
      <c r="U51" s="33"/>
      <c r="V51" s="32"/>
      <c r="W51" s="32"/>
      <c r="X51" s="28"/>
      <c r="Y51" s="28"/>
      <c r="AA51" s="50"/>
      <c r="AB51" s="13"/>
    </row>
    <row r="52" spans="1:28" ht="12.75">
      <c r="A52" s="64"/>
      <c r="B52" s="67"/>
      <c r="C52" s="83" t="s">
        <v>122</v>
      </c>
      <c r="D52" s="57"/>
      <c r="E52" s="45"/>
      <c r="F52" s="29"/>
      <c r="G52" s="29"/>
      <c r="H52" s="33"/>
      <c r="I52" s="33"/>
      <c r="J52" s="29"/>
      <c r="K52" s="29"/>
      <c r="L52" s="33"/>
      <c r="M52" s="33"/>
      <c r="N52" s="29"/>
      <c r="O52" s="29"/>
      <c r="P52" s="33"/>
      <c r="Q52" s="33"/>
      <c r="R52" s="29"/>
      <c r="S52" s="29"/>
      <c r="T52" s="33"/>
      <c r="U52" s="33"/>
      <c r="V52" s="32"/>
      <c r="W52" s="32"/>
      <c r="X52" s="28"/>
      <c r="Y52" s="28"/>
      <c r="AA52" s="50"/>
      <c r="AB52" s="13"/>
    </row>
    <row r="53" spans="1:28" ht="12.75">
      <c r="A53" s="64"/>
      <c r="B53" s="67"/>
      <c r="C53" s="83" t="s">
        <v>81</v>
      </c>
      <c r="D53" s="57"/>
      <c r="E53" s="45"/>
      <c r="F53" s="29"/>
      <c r="G53" s="29"/>
      <c r="H53" s="33"/>
      <c r="I53" s="33"/>
      <c r="J53" s="29"/>
      <c r="K53" s="29"/>
      <c r="L53" s="33"/>
      <c r="M53" s="33"/>
      <c r="N53" s="29"/>
      <c r="O53" s="29"/>
      <c r="P53" s="33"/>
      <c r="Q53" s="33"/>
      <c r="R53" s="29"/>
      <c r="S53" s="29"/>
      <c r="T53" s="33"/>
      <c r="U53" s="33"/>
      <c r="V53" s="32"/>
      <c r="W53" s="32"/>
      <c r="X53" s="28"/>
      <c r="Y53" s="28"/>
      <c r="AA53" s="50"/>
      <c r="AB53" s="13"/>
    </row>
    <row r="54" spans="1:28" ht="12.75">
      <c r="A54" s="64"/>
      <c r="B54" s="67"/>
      <c r="C54" s="84" t="s">
        <v>123</v>
      </c>
      <c r="D54" s="57"/>
      <c r="E54" s="45"/>
      <c r="F54" s="29"/>
      <c r="G54" s="29"/>
      <c r="H54" s="33"/>
      <c r="I54" s="33"/>
      <c r="J54" s="29"/>
      <c r="K54" s="29"/>
      <c r="L54" s="33"/>
      <c r="M54" s="33"/>
      <c r="N54" s="29"/>
      <c r="O54" s="29"/>
      <c r="P54" s="33"/>
      <c r="Q54" s="33"/>
      <c r="R54" s="29"/>
      <c r="S54" s="29"/>
      <c r="T54" s="33"/>
      <c r="U54" s="33"/>
      <c r="V54" s="32"/>
      <c r="W54" s="32"/>
      <c r="X54" s="28"/>
      <c r="Y54" s="28"/>
      <c r="AA54" s="50"/>
      <c r="AB54" s="13"/>
    </row>
    <row r="55" spans="1:28" ht="12.75">
      <c r="A55" s="64"/>
      <c r="B55" s="67"/>
      <c r="C55" s="83" t="s">
        <v>78</v>
      </c>
      <c r="D55" s="57"/>
      <c r="E55" s="45"/>
      <c r="F55" s="29"/>
      <c r="G55" s="29"/>
      <c r="H55" s="33"/>
      <c r="I55" s="33"/>
      <c r="J55" s="29"/>
      <c r="K55" s="29"/>
      <c r="L55" s="33"/>
      <c r="M55" s="33"/>
      <c r="N55" s="29"/>
      <c r="O55" s="29"/>
      <c r="P55" s="33"/>
      <c r="Q55" s="33"/>
      <c r="R55" s="29"/>
      <c r="S55" s="29"/>
      <c r="T55" s="33"/>
      <c r="U55" s="33"/>
      <c r="V55" s="32"/>
      <c r="W55" s="32"/>
      <c r="X55" s="28"/>
      <c r="Y55" s="28"/>
      <c r="AA55" s="50"/>
      <c r="AB55" s="13"/>
    </row>
    <row r="56" spans="1:28" ht="12.75">
      <c r="A56" s="27">
        <v>30</v>
      </c>
      <c r="B56" s="30" t="s">
        <v>52</v>
      </c>
      <c r="C56" s="30" t="s">
        <v>83</v>
      </c>
      <c r="D56" s="31" t="s">
        <v>11</v>
      </c>
      <c r="E56" s="45"/>
      <c r="F56" s="29" t="e">
        <v>#REF!</v>
      </c>
      <c r="G56" s="29" t="e">
        <v>#REF!</v>
      </c>
      <c r="H56" s="33" t="e">
        <f>+$E56*F56</f>
        <v>#REF!</v>
      </c>
      <c r="I56" s="33" t="e">
        <f>+$E56*G56</f>
        <v>#REF!</v>
      </c>
      <c r="J56" s="29" t="e">
        <v>#REF!</v>
      </c>
      <c r="K56" s="29" t="e">
        <v>#REF!</v>
      </c>
      <c r="L56" s="33" t="e">
        <f>+$E56*J56</f>
        <v>#REF!</v>
      </c>
      <c r="M56" s="33" t="e">
        <f>+$E56*K56</f>
        <v>#REF!</v>
      </c>
      <c r="N56" s="29" t="e">
        <v>#REF!</v>
      </c>
      <c r="O56" s="29" t="e">
        <v>#REF!</v>
      </c>
      <c r="P56" s="33" t="e">
        <f>+$E56*N56</f>
        <v>#REF!</v>
      </c>
      <c r="Q56" s="33" t="e">
        <f>+$E56*O56</f>
        <v>#REF!</v>
      </c>
      <c r="R56" s="29" t="e">
        <v>#REF!</v>
      </c>
      <c r="S56" s="29" t="e">
        <v>#REF!</v>
      </c>
      <c r="T56" s="33" t="e">
        <f>+$E56*R56</f>
        <v>#REF!</v>
      </c>
      <c r="U56" s="33" t="e">
        <f>+$E56*S56</f>
        <v>#REF!</v>
      </c>
      <c r="V56" s="32" t="e">
        <f>F56+J56+N56+R56</f>
        <v>#REF!</v>
      </c>
      <c r="W56" s="32" t="e">
        <f>G56+K56+O56+S56</f>
        <v>#REF!</v>
      </c>
      <c r="X56" s="33" t="e">
        <f>+H56+L56+P56+T56</f>
        <v>#REF!</v>
      </c>
      <c r="Y56" s="33" t="e">
        <f>+I56+M56+Q56+U56</f>
        <v>#REF!</v>
      </c>
      <c r="AA56" s="50"/>
      <c r="AB56" s="13"/>
    </row>
    <row r="57" spans="1:28" ht="12.75">
      <c r="A57" s="64"/>
      <c r="B57" s="67"/>
      <c r="C57" s="82" t="s">
        <v>128</v>
      </c>
      <c r="D57" s="57"/>
      <c r="E57" s="45"/>
      <c r="F57" s="74"/>
      <c r="G57" s="74"/>
      <c r="H57" s="33"/>
      <c r="I57" s="33"/>
      <c r="J57" s="74"/>
      <c r="K57" s="74"/>
      <c r="L57" s="33"/>
      <c r="M57" s="33"/>
      <c r="N57" s="74"/>
      <c r="O57" s="74"/>
      <c r="P57" s="33"/>
      <c r="Q57" s="33"/>
      <c r="R57" s="74"/>
      <c r="S57" s="74"/>
      <c r="T57" s="33"/>
      <c r="U57" s="33"/>
      <c r="V57" s="32"/>
      <c r="W57" s="32"/>
      <c r="X57" s="28"/>
      <c r="Y57" s="28"/>
      <c r="AB57" s="13"/>
    </row>
    <row r="58" spans="1:28" ht="12.75">
      <c r="A58" s="64"/>
      <c r="B58" s="67"/>
      <c r="C58" s="83" t="s">
        <v>121</v>
      </c>
      <c r="D58" s="57"/>
      <c r="E58" s="45"/>
      <c r="F58" s="29"/>
      <c r="G58" s="29"/>
      <c r="H58" s="33"/>
      <c r="I58" s="33"/>
      <c r="J58" s="29"/>
      <c r="K58" s="29"/>
      <c r="L58" s="33"/>
      <c r="M58" s="33"/>
      <c r="N58" s="29"/>
      <c r="O58" s="29"/>
      <c r="P58" s="33"/>
      <c r="Q58" s="33"/>
      <c r="R58" s="29"/>
      <c r="S58" s="29"/>
      <c r="T58" s="33"/>
      <c r="U58" s="33"/>
      <c r="V58" s="32"/>
      <c r="W58" s="32"/>
      <c r="X58" s="28"/>
      <c r="Y58" s="28"/>
      <c r="AB58" s="13"/>
    </row>
    <row r="59" spans="1:28" ht="12.75">
      <c r="A59" s="64"/>
      <c r="B59" s="67"/>
      <c r="C59" s="83" t="s">
        <v>143</v>
      </c>
      <c r="D59" s="57"/>
      <c r="E59" s="45"/>
      <c r="F59" s="29"/>
      <c r="G59" s="29"/>
      <c r="H59" s="33"/>
      <c r="I59" s="33"/>
      <c r="J59" s="29"/>
      <c r="K59" s="29"/>
      <c r="L59" s="33"/>
      <c r="M59" s="33"/>
      <c r="N59" s="29"/>
      <c r="O59" s="29"/>
      <c r="P59" s="33"/>
      <c r="Q59" s="33"/>
      <c r="R59" s="29"/>
      <c r="S59" s="29"/>
      <c r="T59" s="33"/>
      <c r="U59" s="33"/>
      <c r="V59" s="32"/>
      <c r="W59" s="32"/>
      <c r="X59" s="28"/>
      <c r="Y59" s="28"/>
      <c r="AB59" s="13"/>
    </row>
    <row r="60" spans="1:28" ht="12.75">
      <c r="A60" s="64"/>
      <c r="B60" s="67"/>
      <c r="C60" s="83" t="s">
        <v>122</v>
      </c>
      <c r="D60" s="57"/>
      <c r="E60" s="45"/>
      <c r="F60" s="29"/>
      <c r="G60" s="29"/>
      <c r="H60" s="33"/>
      <c r="I60" s="33"/>
      <c r="J60" s="29"/>
      <c r="K60" s="29"/>
      <c r="L60" s="33"/>
      <c r="M60" s="33"/>
      <c r="N60" s="29"/>
      <c r="O60" s="29"/>
      <c r="P60" s="33"/>
      <c r="Q60" s="33"/>
      <c r="R60" s="29"/>
      <c r="S60" s="29"/>
      <c r="T60" s="33"/>
      <c r="U60" s="33"/>
      <c r="V60" s="32"/>
      <c r="W60" s="32"/>
      <c r="X60" s="28"/>
      <c r="Y60" s="28"/>
      <c r="AB60" s="13"/>
    </row>
    <row r="61" spans="1:28" ht="12.75">
      <c r="A61" s="64"/>
      <c r="B61" s="67"/>
      <c r="C61" s="83" t="s">
        <v>81</v>
      </c>
      <c r="D61" s="57"/>
      <c r="E61" s="45"/>
      <c r="F61" s="29"/>
      <c r="G61" s="29"/>
      <c r="H61" s="33"/>
      <c r="I61" s="33"/>
      <c r="J61" s="29"/>
      <c r="K61" s="29"/>
      <c r="L61" s="33"/>
      <c r="M61" s="33"/>
      <c r="N61" s="29"/>
      <c r="O61" s="29"/>
      <c r="P61" s="33"/>
      <c r="Q61" s="33"/>
      <c r="R61" s="29"/>
      <c r="S61" s="29"/>
      <c r="T61" s="33"/>
      <c r="U61" s="33"/>
      <c r="V61" s="32"/>
      <c r="W61" s="32"/>
      <c r="X61" s="28"/>
      <c r="Y61" s="28"/>
      <c r="AB61" s="13"/>
    </row>
    <row r="62" spans="1:28" ht="12.75">
      <c r="A62" s="64"/>
      <c r="B62" s="67"/>
      <c r="C62" s="84" t="s">
        <v>123</v>
      </c>
      <c r="D62" s="57"/>
      <c r="E62" s="45"/>
      <c r="F62" s="29"/>
      <c r="G62" s="29"/>
      <c r="H62" s="33"/>
      <c r="I62" s="33"/>
      <c r="J62" s="29"/>
      <c r="K62" s="29"/>
      <c r="L62" s="33"/>
      <c r="M62" s="33"/>
      <c r="N62" s="29"/>
      <c r="O62" s="29"/>
      <c r="P62" s="33"/>
      <c r="Q62" s="33"/>
      <c r="R62" s="29"/>
      <c r="S62" s="29"/>
      <c r="T62" s="33"/>
      <c r="U62" s="33"/>
      <c r="V62" s="32"/>
      <c r="W62" s="32"/>
      <c r="X62" s="28"/>
      <c r="Y62" s="28"/>
      <c r="AB62" s="13"/>
    </row>
    <row r="63" spans="1:28" ht="12.75">
      <c r="A63" s="64"/>
      <c r="B63" s="67"/>
      <c r="C63" s="83" t="s">
        <v>78</v>
      </c>
      <c r="D63" s="57"/>
      <c r="E63" s="45"/>
      <c r="F63" s="29"/>
      <c r="G63" s="29"/>
      <c r="H63" s="33"/>
      <c r="I63" s="33"/>
      <c r="J63" s="29"/>
      <c r="K63" s="29"/>
      <c r="L63" s="33"/>
      <c r="M63" s="33"/>
      <c r="N63" s="29"/>
      <c r="O63" s="29"/>
      <c r="P63" s="33"/>
      <c r="Q63" s="33"/>
      <c r="R63" s="29"/>
      <c r="S63" s="29"/>
      <c r="T63" s="33"/>
      <c r="U63" s="33"/>
      <c r="V63" s="32"/>
      <c r="W63" s="32"/>
      <c r="X63" s="28"/>
      <c r="Y63" s="28"/>
      <c r="AB63" s="13"/>
    </row>
    <row r="64" spans="1:28" ht="12.75">
      <c r="A64" s="27">
        <v>31</v>
      </c>
      <c r="B64" s="30" t="s">
        <v>54</v>
      </c>
      <c r="C64" s="30" t="s">
        <v>84</v>
      </c>
      <c r="D64" s="31" t="s">
        <v>11</v>
      </c>
      <c r="E64" s="45"/>
      <c r="F64" s="29" t="e">
        <v>#REF!</v>
      </c>
      <c r="G64" s="29" t="e">
        <v>#REF!</v>
      </c>
      <c r="H64" s="33" t="e">
        <f>+$E64*F64</f>
        <v>#REF!</v>
      </c>
      <c r="I64" s="33" t="e">
        <f>+$E64*G64</f>
        <v>#REF!</v>
      </c>
      <c r="J64" s="29" t="e">
        <v>#REF!</v>
      </c>
      <c r="K64" s="29" t="e">
        <v>#REF!</v>
      </c>
      <c r="L64" s="33" t="e">
        <f>+$E64*J64</f>
        <v>#REF!</v>
      </c>
      <c r="M64" s="33" t="e">
        <f>+$E64*K64</f>
        <v>#REF!</v>
      </c>
      <c r="N64" s="29" t="e">
        <v>#REF!</v>
      </c>
      <c r="O64" s="29" t="e">
        <v>#REF!</v>
      </c>
      <c r="P64" s="33" t="e">
        <f>+$E64*N64</f>
        <v>#REF!</v>
      </c>
      <c r="Q64" s="33" t="e">
        <f>+$E64*O64</f>
        <v>#REF!</v>
      </c>
      <c r="R64" s="29" t="e">
        <v>#REF!</v>
      </c>
      <c r="S64" s="29" t="e">
        <v>#REF!</v>
      </c>
      <c r="T64" s="33" t="e">
        <f>+$E64*R64</f>
        <v>#REF!</v>
      </c>
      <c r="U64" s="33" t="e">
        <f>+$E64*S64</f>
        <v>#REF!</v>
      </c>
      <c r="V64" s="32" t="e">
        <f>F64+J64+N64+R64</f>
        <v>#REF!</v>
      </c>
      <c r="W64" s="32" t="e">
        <f>G64+K64+O64+S64</f>
        <v>#REF!</v>
      </c>
      <c r="X64" s="28" t="e">
        <f>+H64+L64+P64+T64</f>
        <v>#REF!</v>
      </c>
      <c r="Y64" s="28" t="e">
        <f>+I64+M64+Q64+U64</f>
        <v>#REF!</v>
      </c>
      <c r="AA64" s="50"/>
      <c r="AB64" s="13"/>
    </row>
    <row r="65" spans="1:28" ht="12.75">
      <c r="A65" s="64"/>
      <c r="B65" s="67"/>
      <c r="C65" s="82" t="s">
        <v>129</v>
      </c>
      <c r="D65" s="57"/>
      <c r="E65" s="45"/>
      <c r="F65" s="29"/>
      <c r="G65" s="29"/>
      <c r="H65" s="33"/>
      <c r="I65" s="33"/>
      <c r="J65" s="29"/>
      <c r="K65" s="29"/>
      <c r="L65" s="33"/>
      <c r="M65" s="33"/>
      <c r="N65" s="29"/>
      <c r="O65" s="29"/>
      <c r="P65" s="33"/>
      <c r="Q65" s="33"/>
      <c r="R65" s="29"/>
      <c r="S65" s="29"/>
      <c r="T65" s="33"/>
      <c r="U65" s="33"/>
      <c r="V65" s="32"/>
      <c r="W65" s="32"/>
      <c r="X65" s="28"/>
      <c r="Y65" s="28"/>
      <c r="AB65" s="13"/>
    </row>
    <row r="66" spans="1:28" ht="12.75">
      <c r="A66" s="64"/>
      <c r="B66" s="67"/>
      <c r="C66" s="83" t="s">
        <v>121</v>
      </c>
      <c r="D66" s="57"/>
      <c r="E66" s="45"/>
      <c r="F66" s="29"/>
      <c r="G66" s="29"/>
      <c r="H66" s="33"/>
      <c r="I66" s="33"/>
      <c r="J66" s="29"/>
      <c r="K66" s="29"/>
      <c r="L66" s="33"/>
      <c r="M66" s="33"/>
      <c r="N66" s="29"/>
      <c r="O66" s="29"/>
      <c r="P66" s="33"/>
      <c r="Q66" s="33"/>
      <c r="R66" s="29"/>
      <c r="S66" s="29"/>
      <c r="T66" s="33"/>
      <c r="U66" s="33"/>
      <c r="V66" s="32"/>
      <c r="W66" s="32"/>
      <c r="X66" s="28"/>
      <c r="Y66" s="28"/>
      <c r="AB66" s="13"/>
    </row>
    <row r="67" spans="1:28" ht="12.75">
      <c r="A67" s="64"/>
      <c r="B67" s="67"/>
      <c r="C67" s="83" t="s">
        <v>143</v>
      </c>
      <c r="D67" s="57"/>
      <c r="E67" s="45"/>
      <c r="F67" s="29"/>
      <c r="G67" s="29"/>
      <c r="H67" s="33"/>
      <c r="I67" s="33"/>
      <c r="J67" s="29"/>
      <c r="K67" s="29"/>
      <c r="L67" s="33"/>
      <c r="M67" s="33"/>
      <c r="N67" s="29"/>
      <c r="O67" s="29"/>
      <c r="P67" s="33"/>
      <c r="Q67" s="33"/>
      <c r="R67" s="29"/>
      <c r="S67" s="29"/>
      <c r="T67" s="33"/>
      <c r="U67" s="33"/>
      <c r="V67" s="32"/>
      <c r="W67" s="32"/>
      <c r="X67" s="28"/>
      <c r="Y67" s="28"/>
      <c r="AB67" s="13"/>
    </row>
    <row r="68" spans="1:28" ht="12.75">
      <c r="A68" s="64"/>
      <c r="B68" s="67"/>
      <c r="C68" s="83" t="s">
        <v>122</v>
      </c>
      <c r="D68" s="57"/>
      <c r="E68" s="45"/>
      <c r="F68" s="29"/>
      <c r="G68" s="29"/>
      <c r="H68" s="33"/>
      <c r="I68" s="33"/>
      <c r="J68" s="29"/>
      <c r="K68" s="29"/>
      <c r="L68" s="33"/>
      <c r="M68" s="33"/>
      <c r="N68" s="29"/>
      <c r="O68" s="29"/>
      <c r="P68" s="33"/>
      <c r="Q68" s="33"/>
      <c r="R68" s="29"/>
      <c r="S68" s="29"/>
      <c r="T68" s="33"/>
      <c r="U68" s="33"/>
      <c r="V68" s="32"/>
      <c r="W68" s="32"/>
      <c r="X68" s="28"/>
      <c r="Y68" s="28"/>
      <c r="AB68" s="13"/>
    </row>
    <row r="69" spans="1:28" ht="12.75">
      <c r="A69" s="64"/>
      <c r="B69" s="67"/>
      <c r="C69" s="83" t="s">
        <v>81</v>
      </c>
      <c r="D69" s="57"/>
      <c r="E69" s="45"/>
      <c r="F69" s="29"/>
      <c r="G69" s="29"/>
      <c r="H69" s="33"/>
      <c r="I69" s="33"/>
      <c r="J69" s="29"/>
      <c r="K69" s="29"/>
      <c r="L69" s="33"/>
      <c r="M69" s="33"/>
      <c r="N69" s="29"/>
      <c r="O69" s="29"/>
      <c r="P69" s="33"/>
      <c r="Q69" s="33"/>
      <c r="R69" s="29"/>
      <c r="S69" s="29"/>
      <c r="T69" s="33"/>
      <c r="U69" s="33"/>
      <c r="V69" s="32"/>
      <c r="W69" s="32"/>
      <c r="X69" s="28"/>
      <c r="Y69" s="28"/>
      <c r="AB69" s="13"/>
    </row>
    <row r="70" spans="1:28" ht="12.75">
      <c r="A70" s="64"/>
      <c r="B70" s="67"/>
      <c r="C70" s="84" t="s">
        <v>123</v>
      </c>
      <c r="D70" s="57"/>
      <c r="E70" s="45"/>
      <c r="F70" s="29"/>
      <c r="G70" s="29"/>
      <c r="H70" s="33"/>
      <c r="I70" s="33"/>
      <c r="J70" s="29"/>
      <c r="K70" s="29"/>
      <c r="L70" s="33"/>
      <c r="M70" s="33"/>
      <c r="N70" s="29"/>
      <c r="O70" s="29"/>
      <c r="P70" s="33"/>
      <c r="Q70" s="33"/>
      <c r="R70" s="29"/>
      <c r="S70" s="29"/>
      <c r="T70" s="33"/>
      <c r="U70" s="33"/>
      <c r="V70" s="32"/>
      <c r="W70" s="32"/>
      <c r="X70" s="28"/>
      <c r="Y70" s="28"/>
      <c r="AB70" s="13"/>
    </row>
    <row r="71" spans="1:28" ht="12.75">
      <c r="A71" s="64"/>
      <c r="B71" s="67"/>
      <c r="C71" s="83" t="s">
        <v>78</v>
      </c>
      <c r="D71" s="57"/>
      <c r="E71" s="45"/>
      <c r="F71" s="29"/>
      <c r="G71" s="29"/>
      <c r="H71" s="33"/>
      <c r="I71" s="33"/>
      <c r="J71" s="29"/>
      <c r="K71" s="29"/>
      <c r="L71" s="33"/>
      <c r="M71" s="33"/>
      <c r="N71" s="29"/>
      <c r="O71" s="29"/>
      <c r="P71" s="33"/>
      <c r="Q71" s="33"/>
      <c r="R71" s="29"/>
      <c r="S71" s="29"/>
      <c r="T71" s="33"/>
      <c r="U71" s="33"/>
      <c r="V71" s="32"/>
      <c r="W71" s="32"/>
      <c r="X71" s="28"/>
      <c r="Y71" s="28"/>
      <c r="AB71" s="13"/>
    </row>
    <row r="72" spans="1:28" ht="12.75">
      <c r="A72" s="27">
        <v>32</v>
      </c>
      <c r="B72" s="30" t="s">
        <v>73</v>
      </c>
      <c r="C72" s="86" t="s">
        <v>141</v>
      </c>
      <c r="D72" s="31" t="s">
        <v>11</v>
      </c>
      <c r="E72" s="45"/>
      <c r="F72" s="29" t="e">
        <v>#REF!</v>
      </c>
      <c r="G72" s="29" t="e">
        <v>#REF!</v>
      </c>
      <c r="H72" s="33" t="e">
        <f>+$E72*F72</f>
        <v>#REF!</v>
      </c>
      <c r="I72" s="33" t="e">
        <f>+$E72*G72</f>
        <v>#REF!</v>
      </c>
      <c r="J72" s="29" t="e">
        <v>#REF!</v>
      </c>
      <c r="K72" s="29" t="e">
        <v>#REF!</v>
      </c>
      <c r="L72" s="33" t="e">
        <f>+$E72*J72</f>
        <v>#REF!</v>
      </c>
      <c r="M72" s="33" t="e">
        <f>+$E72*K72</f>
        <v>#REF!</v>
      </c>
      <c r="N72" s="29" t="e">
        <v>#REF!</v>
      </c>
      <c r="O72" s="29" t="e">
        <v>#REF!</v>
      </c>
      <c r="P72" s="33" t="e">
        <f>+$E72*N72</f>
        <v>#REF!</v>
      </c>
      <c r="Q72" s="33" t="e">
        <f>+$E72*O72</f>
        <v>#REF!</v>
      </c>
      <c r="R72" s="29" t="e">
        <v>#REF!</v>
      </c>
      <c r="S72" s="29" t="e">
        <v>#REF!</v>
      </c>
      <c r="T72" s="33" t="e">
        <f>+$E72*R72</f>
        <v>#REF!</v>
      </c>
      <c r="U72" s="33" t="e">
        <f>+$E72*S72</f>
        <v>#REF!</v>
      </c>
      <c r="V72" s="32" t="e">
        <f>F72+J72+N72+R72</f>
        <v>#REF!</v>
      </c>
      <c r="W72" s="32" t="e">
        <f>G72+K72+O72+S72</f>
        <v>#REF!</v>
      </c>
      <c r="X72" s="28" t="e">
        <f>+H72+L72+P72+T72</f>
        <v>#REF!</v>
      </c>
      <c r="Y72" s="28" t="e">
        <f>+I72+M72+Q72+U72</f>
        <v>#REF!</v>
      </c>
      <c r="AA72" s="50"/>
      <c r="AB72" s="13"/>
    </row>
    <row r="73" spans="1:28" ht="12.75">
      <c r="A73" s="64"/>
      <c r="B73" s="67"/>
      <c r="C73" s="82" t="s">
        <v>127</v>
      </c>
      <c r="D73" s="57"/>
      <c r="E73" s="45"/>
      <c r="F73" s="29"/>
      <c r="G73" s="29"/>
      <c r="H73" s="33"/>
      <c r="I73" s="33"/>
      <c r="J73" s="29"/>
      <c r="K73" s="29"/>
      <c r="L73" s="33"/>
      <c r="M73" s="33"/>
      <c r="N73" s="29"/>
      <c r="O73" s="29"/>
      <c r="P73" s="33"/>
      <c r="Q73" s="33"/>
      <c r="R73" s="29"/>
      <c r="S73" s="29"/>
      <c r="T73" s="33"/>
      <c r="U73" s="33"/>
      <c r="V73" s="32"/>
      <c r="W73" s="32"/>
      <c r="X73" s="28"/>
      <c r="Y73" s="28"/>
      <c r="AB73" s="13"/>
    </row>
    <row r="74" spans="1:28" ht="12.75">
      <c r="A74" s="64"/>
      <c r="B74" s="67"/>
      <c r="C74" s="83" t="s">
        <v>121</v>
      </c>
      <c r="D74" s="57"/>
      <c r="E74" s="45"/>
      <c r="F74" s="29"/>
      <c r="G74" s="29"/>
      <c r="H74" s="33"/>
      <c r="I74" s="33"/>
      <c r="J74" s="29"/>
      <c r="K74" s="29"/>
      <c r="L74" s="33"/>
      <c r="M74" s="33"/>
      <c r="N74" s="29"/>
      <c r="O74" s="29"/>
      <c r="P74" s="33"/>
      <c r="Q74" s="33"/>
      <c r="R74" s="29"/>
      <c r="S74" s="29"/>
      <c r="T74" s="33"/>
      <c r="U74" s="33"/>
      <c r="V74" s="32"/>
      <c r="W74" s="32"/>
      <c r="X74" s="28"/>
      <c r="Y74" s="28"/>
      <c r="AB74" s="13"/>
    </row>
    <row r="75" spans="1:28" ht="12.75">
      <c r="A75" s="64"/>
      <c r="B75" s="67"/>
      <c r="C75" s="83" t="s">
        <v>143</v>
      </c>
      <c r="D75" s="57"/>
      <c r="E75" s="45"/>
      <c r="F75" s="29"/>
      <c r="G75" s="29"/>
      <c r="H75" s="33"/>
      <c r="I75" s="33"/>
      <c r="J75" s="29"/>
      <c r="K75" s="29"/>
      <c r="L75" s="33"/>
      <c r="M75" s="33"/>
      <c r="N75" s="29"/>
      <c r="O75" s="29"/>
      <c r="P75" s="33"/>
      <c r="Q75" s="33"/>
      <c r="R75" s="29"/>
      <c r="S75" s="29"/>
      <c r="T75" s="33"/>
      <c r="U75" s="33"/>
      <c r="V75" s="32"/>
      <c r="W75" s="32"/>
      <c r="X75" s="28"/>
      <c r="Y75" s="28"/>
      <c r="AB75" s="13"/>
    </row>
    <row r="76" spans="1:28" ht="12.75">
      <c r="A76" s="64"/>
      <c r="B76" s="67"/>
      <c r="C76" s="83" t="s">
        <v>122</v>
      </c>
      <c r="D76" s="57"/>
      <c r="E76" s="45"/>
      <c r="F76" s="29"/>
      <c r="G76" s="29"/>
      <c r="H76" s="33"/>
      <c r="I76" s="33"/>
      <c r="J76" s="29"/>
      <c r="K76" s="29"/>
      <c r="L76" s="33"/>
      <c r="M76" s="33"/>
      <c r="N76" s="29"/>
      <c r="O76" s="29"/>
      <c r="P76" s="33"/>
      <c r="Q76" s="33"/>
      <c r="R76" s="29"/>
      <c r="S76" s="29"/>
      <c r="T76" s="33"/>
      <c r="U76" s="33"/>
      <c r="V76" s="32"/>
      <c r="W76" s="32"/>
      <c r="X76" s="28"/>
      <c r="Y76" s="28"/>
      <c r="AB76" s="13"/>
    </row>
    <row r="77" spans="1:28" ht="12.75">
      <c r="A77" s="64"/>
      <c r="B77" s="67"/>
      <c r="C77" s="83" t="s">
        <v>81</v>
      </c>
      <c r="D77" s="57"/>
      <c r="E77" s="45"/>
      <c r="F77" s="29"/>
      <c r="G77" s="29"/>
      <c r="H77" s="33"/>
      <c r="I77" s="33"/>
      <c r="J77" s="29"/>
      <c r="K77" s="29"/>
      <c r="L77" s="33"/>
      <c r="M77" s="33"/>
      <c r="N77" s="29"/>
      <c r="O77" s="29"/>
      <c r="P77" s="33"/>
      <c r="Q77" s="33"/>
      <c r="R77" s="29"/>
      <c r="S77" s="29"/>
      <c r="T77" s="33"/>
      <c r="U77" s="33"/>
      <c r="V77" s="32"/>
      <c r="W77" s="32"/>
      <c r="X77" s="28"/>
      <c r="Y77" s="28"/>
      <c r="AB77" s="13"/>
    </row>
    <row r="78" spans="1:28" ht="12.75">
      <c r="A78" s="64"/>
      <c r="B78" s="67"/>
      <c r="C78" s="84" t="s">
        <v>123</v>
      </c>
      <c r="D78" s="57"/>
      <c r="E78" s="45"/>
      <c r="F78" s="29"/>
      <c r="G78" s="29"/>
      <c r="H78" s="33"/>
      <c r="I78" s="33"/>
      <c r="J78" s="29"/>
      <c r="K78" s="29"/>
      <c r="L78" s="33"/>
      <c r="M78" s="33"/>
      <c r="N78" s="29"/>
      <c r="O78" s="29"/>
      <c r="P78" s="33"/>
      <c r="Q78" s="33"/>
      <c r="R78" s="29"/>
      <c r="S78" s="29"/>
      <c r="T78" s="33"/>
      <c r="U78" s="33"/>
      <c r="V78" s="32"/>
      <c r="W78" s="32"/>
      <c r="X78" s="28"/>
      <c r="Y78" s="28"/>
      <c r="AB78" s="13"/>
    </row>
    <row r="79" spans="1:28" ht="12.75">
      <c r="A79" s="64"/>
      <c r="B79" s="67"/>
      <c r="C79" s="83" t="s">
        <v>144</v>
      </c>
      <c r="D79" s="57"/>
      <c r="E79" s="45"/>
      <c r="F79" s="29"/>
      <c r="G79" s="29"/>
      <c r="H79" s="33"/>
      <c r="I79" s="33"/>
      <c r="J79" s="29"/>
      <c r="K79" s="29"/>
      <c r="L79" s="33"/>
      <c r="M79" s="33"/>
      <c r="N79" s="29"/>
      <c r="O79" s="29"/>
      <c r="P79" s="33"/>
      <c r="Q79" s="33"/>
      <c r="R79" s="29"/>
      <c r="S79" s="29"/>
      <c r="T79" s="33"/>
      <c r="U79" s="33"/>
      <c r="V79" s="32"/>
      <c r="W79" s="32"/>
      <c r="X79" s="28"/>
      <c r="Y79" s="28"/>
      <c r="AB79" s="13"/>
    </row>
    <row r="80" spans="1:28" ht="12.75">
      <c r="A80" s="64"/>
      <c r="B80" s="67"/>
      <c r="C80" s="83" t="s">
        <v>78</v>
      </c>
      <c r="D80" s="57"/>
      <c r="E80" s="45"/>
      <c r="F80" s="29"/>
      <c r="G80" s="29"/>
      <c r="H80" s="33"/>
      <c r="I80" s="33"/>
      <c r="J80" s="29"/>
      <c r="K80" s="29"/>
      <c r="L80" s="33"/>
      <c r="M80" s="33"/>
      <c r="N80" s="29"/>
      <c r="O80" s="29"/>
      <c r="P80" s="33"/>
      <c r="Q80" s="33"/>
      <c r="R80" s="29"/>
      <c r="S80" s="29"/>
      <c r="T80" s="33"/>
      <c r="U80" s="33"/>
      <c r="V80" s="32"/>
      <c r="W80" s="32"/>
      <c r="X80" s="28"/>
      <c r="Y80" s="28"/>
      <c r="AB80" s="13"/>
    </row>
    <row r="81" spans="1:28" ht="12.75">
      <c r="A81" s="27">
        <v>33</v>
      </c>
      <c r="B81" s="30" t="s">
        <v>74</v>
      </c>
      <c r="C81" s="86" t="s">
        <v>141</v>
      </c>
      <c r="D81" s="31" t="s">
        <v>11</v>
      </c>
      <c r="E81" s="45"/>
      <c r="F81" s="29" t="e">
        <v>#REF!</v>
      </c>
      <c r="G81" s="29" t="e">
        <v>#REF!</v>
      </c>
      <c r="H81" s="33" t="e">
        <f>+$E81*F81</f>
        <v>#REF!</v>
      </c>
      <c r="I81" s="33" t="e">
        <f>+$E81*G81</f>
        <v>#REF!</v>
      </c>
      <c r="J81" s="29" t="e">
        <v>#REF!</v>
      </c>
      <c r="K81" s="29" t="e">
        <v>#REF!</v>
      </c>
      <c r="L81" s="33" t="e">
        <f>+$E81*J81</f>
        <v>#REF!</v>
      </c>
      <c r="M81" s="33" t="e">
        <f>+$E81*K81</f>
        <v>#REF!</v>
      </c>
      <c r="N81" s="29" t="e">
        <v>#REF!</v>
      </c>
      <c r="O81" s="29" t="e">
        <v>#REF!</v>
      </c>
      <c r="P81" s="33" t="e">
        <f>+$E81*N81</f>
        <v>#REF!</v>
      </c>
      <c r="Q81" s="33" t="e">
        <f>+$E81*O81</f>
        <v>#REF!</v>
      </c>
      <c r="R81" s="29" t="e">
        <v>#REF!</v>
      </c>
      <c r="S81" s="29" t="e">
        <v>#REF!</v>
      </c>
      <c r="T81" s="33" t="e">
        <f>+$E81*R81</f>
        <v>#REF!</v>
      </c>
      <c r="U81" s="33" t="e">
        <f>+$E81*S81</f>
        <v>#REF!</v>
      </c>
      <c r="V81" s="32" t="e">
        <f>F81+J81+N81+R81</f>
        <v>#REF!</v>
      </c>
      <c r="W81" s="32" t="e">
        <f>G81+K81+O81+S81</f>
        <v>#REF!</v>
      </c>
      <c r="X81" s="28" t="e">
        <f>+H81+L81+P81+T81</f>
        <v>#REF!</v>
      </c>
      <c r="Y81" s="28" t="e">
        <f>+I81+M81+Q81+U81</f>
        <v>#REF!</v>
      </c>
      <c r="AA81" s="50"/>
      <c r="AB81" s="13"/>
    </row>
    <row r="82" spans="1:28" ht="12.75">
      <c r="A82" s="64"/>
      <c r="B82" s="67"/>
      <c r="C82" s="82" t="s">
        <v>128</v>
      </c>
      <c r="D82" s="57"/>
      <c r="E82" s="45"/>
      <c r="F82" s="29"/>
      <c r="G82" s="29"/>
      <c r="H82" s="33"/>
      <c r="I82" s="33"/>
      <c r="J82" s="29"/>
      <c r="K82" s="29"/>
      <c r="L82" s="33"/>
      <c r="M82" s="33"/>
      <c r="N82" s="29"/>
      <c r="O82" s="29"/>
      <c r="P82" s="33"/>
      <c r="Q82" s="33"/>
      <c r="R82" s="29"/>
      <c r="S82" s="29"/>
      <c r="T82" s="33"/>
      <c r="U82" s="33"/>
      <c r="V82" s="32"/>
      <c r="W82" s="32"/>
      <c r="X82" s="28"/>
      <c r="Y82" s="28"/>
      <c r="AB82" s="13"/>
    </row>
    <row r="83" spans="1:28" ht="12.75">
      <c r="A83" s="64"/>
      <c r="B83" s="67"/>
      <c r="C83" s="83" t="s">
        <v>121</v>
      </c>
      <c r="D83" s="57"/>
      <c r="E83" s="45"/>
      <c r="F83" s="29"/>
      <c r="G83" s="29"/>
      <c r="H83" s="33"/>
      <c r="I83" s="33"/>
      <c r="J83" s="29"/>
      <c r="K83" s="29"/>
      <c r="L83" s="33"/>
      <c r="M83" s="33"/>
      <c r="N83" s="29"/>
      <c r="O83" s="29"/>
      <c r="P83" s="33"/>
      <c r="Q83" s="33"/>
      <c r="R83" s="29"/>
      <c r="S83" s="29"/>
      <c r="T83" s="33"/>
      <c r="U83" s="33"/>
      <c r="V83" s="32"/>
      <c r="W83" s="32"/>
      <c r="X83" s="28"/>
      <c r="Y83" s="28"/>
      <c r="AB83" s="13"/>
    </row>
    <row r="84" spans="1:28" ht="12.75">
      <c r="A84" s="64"/>
      <c r="B84" s="67"/>
      <c r="C84" s="83" t="s">
        <v>143</v>
      </c>
      <c r="D84" s="57"/>
      <c r="E84" s="45"/>
      <c r="F84" s="29"/>
      <c r="G84" s="29"/>
      <c r="H84" s="33"/>
      <c r="I84" s="33"/>
      <c r="J84" s="29"/>
      <c r="K84" s="29"/>
      <c r="L84" s="33"/>
      <c r="M84" s="33"/>
      <c r="N84" s="29"/>
      <c r="O84" s="29"/>
      <c r="P84" s="33"/>
      <c r="Q84" s="33"/>
      <c r="R84" s="29"/>
      <c r="S84" s="29"/>
      <c r="T84" s="33"/>
      <c r="U84" s="33"/>
      <c r="V84" s="32"/>
      <c r="W84" s="32"/>
      <c r="X84" s="28"/>
      <c r="Y84" s="28"/>
      <c r="AB84" s="13"/>
    </row>
    <row r="85" spans="1:28" ht="12.75">
      <c r="A85" s="64"/>
      <c r="B85" s="67"/>
      <c r="C85" s="83" t="s">
        <v>122</v>
      </c>
      <c r="D85" s="57"/>
      <c r="E85" s="45"/>
      <c r="F85" s="29"/>
      <c r="G85" s="29"/>
      <c r="H85" s="33"/>
      <c r="I85" s="33"/>
      <c r="J85" s="29"/>
      <c r="K85" s="29"/>
      <c r="L85" s="33"/>
      <c r="M85" s="33"/>
      <c r="N85" s="29"/>
      <c r="O85" s="29"/>
      <c r="P85" s="33"/>
      <c r="Q85" s="33"/>
      <c r="R85" s="29"/>
      <c r="S85" s="29"/>
      <c r="T85" s="33"/>
      <c r="U85" s="33"/>
      <c r="V85" s="32"/>
      <c r="W85" s="32"/>
      <c r="X85" s="28"/>
      <c r="Y85" s="28"/>
      <c r="AB85" s="13"/>
    </row>
    <row r="86" spans="1:28" ht="12.75">
      <c r="A86" s="64"/>
      <c r="B86" s="67"/>
      <c r="C86" s="83" t="s">
        <v>81</v>
      </c>
      <c r="D86" s="57"/>
      <c r="E86" s="45"/>
      <c r="F86" s="29"/>
      <c r="G86" s="29"/>
      <c r="H86" s="33"/>
      <c r="I86" s="33"/>
      <c r="J86" s="29"/>
      <c r="K86" s="29"/>
      <c r="L86" s="33"/>
      <c r="M86" s="33"/>
      <c r="N86" s="29"/>
      <c r="O86" s="29"/>
      <c r="P86" s="33"/>
      <c r="Q86" s="33"/>
      <c r="R86" s="29"/>
      <c r="S86" s="29"/>
      <c r="T86" s="33"/>
      <c r="U86" s="33"/>
      <c r="V86" s="32"/>
      <c r="W86" s="32"/>
      <c r="X86" s="28"/>
      <c r="Y86" s="28"/>
      <c r="AB86" s="13"/>
    </row>
    <row r="87" spans="1:28" ht="12.75">
      <c r="A87" s="64"/>
      <c r="B87" s="67"/>
      <c r="C87" s="84" t="s">
        <v>123</v>
      </c>
      <c r="D87" s="57"/>
      <c r="E87" s="45"/>
      <c r="F87" s="29"/>
      <c r="G87" s="29"/>
      <c r="H87" s="33"/>
      <c r="I87" s="33"/>
      <c r="J87" s="29"/>
      <c r="K87" s="29"/>
      <c r="L87" s="33"/>
      <c r="M87" s="33"/>
      <c r="N87" s="29"/>
      <c r="O87" s="29"/>
      <c r="P87" s="33"/>
      <c r="Q87" s="33"/>
      <c r="R87" s="29"/>
      <c r="S87" s="29"/>
      <c r="T87" s="33"/>
      <c r="U87" s="33"/>
      <c r="V87" s="32"/>
      <c r="W87" s="32"/>
      <c r="X87" s="28"/>
      <c r="Y87" s="28"/>
      <c r="AB87" s="13"/>
    </row>
    <row r="88" spans="1:28" ht="12.75">
      <c r="A88" s="64"/>
      <c r="B88" s="67"/>
      <c r="C88" s="83" t="s">
        <v>144</v>
      </c>
      <c r="D88" s="57"/>
      <c r="E88" s="45"/>
      <c r="F88" s="29"/>
      <c r="G88" s="29"/>
      <c r="H88" s="33"/>
      <c r="I88" s="33"/>
      <c r="J88" s="29"/>
      <c r="K88" s="29"/>
      <c r="L88" s="33"/>
      <c r="M88" s="33"/>
      <c r="N88" s="29"/>
      <c r="O88" s="29"/>
      <c r="P88" s="33"/>
      <c r="Q88" s="33"/>
      <c r="R88" s="29"/>
      <c r="S88" s="29"/>
      <c r="T88" s="33"/>
      <c r="U88" s="33"/>
      <c r="V88" s="32"/>
      <c r="W88" s="32"/>
      <c r="X88" s="28"/>
      <c r="Y88" s="28"/>
      <c r="AB88" s="13"/>
    </row>
    <row r="89" spans="1:28" ht="12.75">
      <c r="A89" s="64"/>
      <c r="B89" s="67"/>
      <c r="C89" s="83" t="s">
        <v>78</v>
      </c>
      <c r="D89" s="57"/>
      <c r="E89" s="45"/>
      <c r="F89" s="29"/>
      <c r="G89" s="29"/>
      <c r="H89" s="33"/>
      <c r="I89" s="33"/>
      <c r="J89" s="29"/>
      <c r="K89" s="29"/>
      <c r="L89" s="33"/>
      <c r="M89" s="33"/>
      <c r="N89" s="29"/>
      <c r="O89" s="29"/>
      <c r="P89" s="33"/>
      <c r="Q89" s="33"/>
      <c r="R89" s="29"/>
      <c r="S89" s="29"/>
      <c r="T89" s="33"/>
      <c r="U89" s="33"/>
      <c r="V89" s="32"/>
      <c r="W89" s="32"/>
      <c r="X89" s="28"/>
      <c r="Y89" s="28"/>
      <c r="AB89" s="13"/>
    </row>
    <row r="90" spans="1:28" ht="12.75">
      <c r="A90" s="27">
        <v>34</v>
      </c>
      <c r="B90" s="30" t="s">
        <v>75</v>
      </c>
      <c r="C90" s="86" t="s">
        <v>141</v>
      </c>
      <c r="D90" s="31" t="s">
        <v>11</v>
      </c>
      <c r="E90" s="45"/>
      <c r="F90" s="29" t="e">
        <v>#REF!</v>
      </c>
      <c r="G90" s="29" t="e">
        <v>#REF!</v>
      </c>
      <c r="H90" s="33" t="e">
        <f>+$E90*F90</f>
        <v>#REF!</v>
      </c>
      <c r="I90" s="33" t="e">
        <f>+$E90*G90</f>
        <v>#REF!</v>
      </c>
      <c r="J90" s="29" t="e">
        <v>#REF!</v>
      </c>
      <c r="K90" s="29" t="e">
        <v>#REF!</v>
      </c>
      <c r="L90" s="33" t="e">
        <f>+$E90*J90</f>
        <v>#REF!</v>
      </c>
      <c r="M90" s="33" t="e">
        <f>+$E90*K90</f>
        <v>#REF!</v>
      </c>
      <c r="N90" s="29" t="e">
        <v>#REF!</v>
      </c>
      <c r="O90" s="29" t="e">
        <v>#REF!</v>
      </c>
      <c r="P90" s="33" t="e">
        <f>+$E90*N90</f>
        <v>#REF!</v>
      </c>
      <c r="Q90" s="33" t="e">
        <f>+$E90*O90</f>
        <v>#REF!</v>
      </c>
      <c r="R90" s="29" t="e">
        <v>#REF!</v>
      </c>
      <c r="S90" s="29" t="e">
        <v>#REF!</v>
      </c>
      <c r="T90" s="33" t="e">
        <f>+$E90*R90</f>
        <v>#REF!</v>
      </c>
      <c r="U90" s="33" t="e">
        <f>+$E90*S90</f>
        <v>#REF!</v>
      </c>
      <c r="V90" s="32" t="e">
        <f>F90+J90+N90+R90</f>
        <v>#REF!</v>
      </c>
      <c r="W90" s="32" t="e">
        <f>G90+K90+O90+S90</f>
        <v>#REF!</v>
      </c>
      <c r="X90" s="28" t="e">
        <f>+H90+L90+P90+T90</f>
        <v>#REF!</v>
      </c>
      <c r="Y90" s="28" t="e">
        <f>+I90+M90+Q90+U90</f>
        <v>#REF!</v>
      </c>
      <c r="AA90" s="50"/>
      <c r="AB90" s="13"/>
    </row>
    <row r="91" spans="1:28" ht="12.75">
      <c r="A91" s="64"/>
      <c r="B91" s="67"/>
      <c r="C91" s="82" t="s">
        <v>140</v>
      </c>
      <c r="D91" s="57"/>
      <c r="E91" s="45"/>
      <c r="F91" s="29"/>
      <c r="G91" s="29"/>
      <c r="H91" s="33"/>
      <c r="I91" s="33"/>
      <c r="J91" s="29"/>
      <c r="K91" s="29"/>
      <c r="L91" s="33"/>
      <c r="M91" s="33"/>
      <c r="N91" s="29"/>
      <c r="O91" s="29"/>
      <c r="P91" s="33"/>
      <c r="Q91" s="33"/>
      <c r="R91" s="29"/>
      <c r="S91" s="29"/>
      <c r="T91" s="33"/>
      <c r="U91" s="33"/>
      <c r="V91" s="32"/>
      <c r="W91" s="32"/>
      <c r="X91" s="28"/>
      <c r="Y91" s="28"/>
      <c r="AB91" s="13"/>
    </row>
    <row r="92" spans="1:28" ht="12.75">
      <c r="A92" s="64"/>
      <c r="B92" s="67"/>
      <c r="C92" s="83" t="s">
        <v>121</v>
      </c>
      <c r="D92" s="57"/>
      <c r="E92" s="45"/>
      <c r="F92" s="29"/>
      <c r="G92" s="29"/>
      <c r="H92" s="33"/>
      <c r="I92" s="33"/>
      <c r="J92" s="29"/>
      <c r="K92" s="29"/>
      <c r="L92" s="33"/>
      <c r="M92" s="33"/>
      <c r="N92" s="29"/>
      <c r="O92" s="29"/>
      <c r="P92" s="33"/>
      <c r="Q92" s="33"/>
      <c r="R92" s="29"/>
      <c r="S92" s="29"/>
      <c r="T92" s="33"/>
      <c r="U92" s="33"/>
      <c r="V92" s="32"/>
      <c r="W92" s="32"/>
      <c r="X92" s="28"/>
      <c r="Y92" s="28"/>
      <c r="AB92" s="13"/>
    </row>
    <row r="93" spans="1:28" ht="12.75">
      <c r="A93" s="64"/>
      <c r="B93" s="67"/>
      <c r="C93" s="83" t="s">
        <v>143</v>
      </c>
      <c r="D93" s="57"/>
      <c r="E93" s="45"/>
      <c r="F93" s="29"/>
      <c r="G93" s="29"/>
      <c r="H93" s="33"/>
      <c r="I93" s="33"/>
      <c r="J93" s="29"/>
      <c r="K93" s="29"/>
      <c r="L93" s="33"/>
      <c r="M93" s="33"/>
      <c r="N93" s="29"/>
      <c r="O93" s="29"/>
      <c r="P93" s="33"/>
      <c r="Q93" s="33"/>
      <c r="R93" s="29"/>
      <c r="S93" s="29"/>
      <c r="T93" s="33"/>
      <c r="U93" s="33"/>
      <c r="V93" s="32"/>
      <c r="W93" s="32"/>
      <c r="X93" s="28"/>
      <c r="Y93" s="28"/>
      <c r="AB93" s="13"/>
    </row>
    <row r="94" spans="1:28" ht="12.75">
      <c r="A94" s="64"/>
      <c r="B94" s="67"/>
      <c r="C94" s="83" t="s">
        <v>122</v>
      </c>
      <c r="D94" s="57"/>
      <c r="E94" s="45"/>
      <c r="F94" s="29"/>
      <c r="G94" s="29"/>
      <c r="H94" s="33"/>
      <c r="I94" s="33"/>
      <c r="J94" s="29"/>
      <c r="K94" s="29"/>
      <c r="L94" s="33"/>
      <c r="M94" s="33"/>
      <c r="N94" s="29"/>
      <c r="O94" s="29"/>
      <c r="P94" s="33"/>
      <c r="Q94" s="33"/>
      <c r="R94" s="29"/>
      <c r="S94" s="29"/>
      <c r="T94" s="33"/>
      <c r="U94" s="33"/>
      <c r="V94" s="32"/>
      <c r="W94" s="32"/>
      <c r="X94" s="28"/>
      <c r="Y94" s="28"/>
      <c r="AB94" s="13"/>
    </row>
    <row r="95" spans="1:28" ht="12.75">
      <c r="A95" s="64"/>
      <c r="B95" s="67"/>
      <c r="C95" s="83" t="s">
        <v>81</v>
      </c>
      <c r="D95" s="57"/>
      <c r="E95" s="45"/>
      <c r="F95" s="29"/>
      <c r="G95" s="29"/>
      <c r="H95" s="33"/>
      <c r="I95" s="33"/>
      <c r="J95" s="29"/>
      <c r="K95" s="29"/>
      <c r="L95" s="33"/>
      <c r="M95" s="33"/>
      <c r="N95" s="29"/>
      <c r="O95" s="29"/>
      <c r="P95" s="33"/>
      <c r="Q95" s="33"/>
      <c r="R95" s="29"/>
      <c r="S95" s="29"/>
      <c r="T95" s="33"/>
      <c r="U95" s="33"/>
      <c r="V95" s="32"/>
      <c r="W95" s="32"/>
      <c r="X95" s="28"/>
      <c r="Y95" s="28"/>
      <c r="AB95" s="13"/>
    </row>
    <row r="96" spans="1:28" ht="12.75">
      <c r="A96" s="64"/>
      <c r="B96" s="67"/>
      <c r="C96" s="84" t="s">
        <v>123</v>
      </c>
      <c r="D96" s="57"/>
      <c r="E96" s="45"/>
      <c r="F96" s="29"/>
      <c r="G96" s="29"/>
      <c r="H96" s="33"/>
      <c r="I96" s="33"/>
      <c r="J96" s="29"/>
      <c r="K96" s="29"/>
      <c r="L96" s="33"/>
      <c r="M96" s="33"/>
      <c r="N96" s="29"/>
      <c r="O96" s="29"/>
      <c r="P96" s="33"/>
      <c r="Q96" s="33"/>
      <c r="R96" s="29"/>
      <c r="S96" s="29"/>
      <c r="T96" s="33"/>
      <c r="U96" s="33"/>
      <c r="V96" s="32"/>
      <c r="W96" s="32"/>
      <c r="X96" s="28"/>
      <c r="Y96" s="28"/>
      <c r="AB96" s="13"/>
    </row>
    <row r="97" spans="1:28" ht="12.75">
      <c r="A97" s="64"/>
      <c r="B97" s="67"/>
      <c r="C97" s="83" t="s">
        <v>144</v>
      </c>
      <c r="D97" s="57"/>
      <c r="E97" s="45"/>
      <c r="F97" s="29"/>
      <c r="G97" s="29"/>
      <c r="H97" s="33"/>
      <c r="I97" s="33"/>
      <c r="J97" s="29"/>
      <c r="K97" s="29"/>
      <c r="L97" s="33"/>
      <c r="M97" s="33"/>
      <c r="N97" s="29"/>
      <c r="O97" s="29"/>
      <c r="P97" s="33"/>
      <c r="Q97" s="33"/>
      <c r="R97" s="29"/>
      <c r="S97" s="29"/>
      <c r="T97" s="33"/>
      <c r="U97" s="33"/>
      <c r="V97" s="32"/>
      <c r="W97" s="32"/>
      <c r="X97" s="28"/>
      <c r="Y97" s="28"/>
      <c r="AB97" s="13"/>
    </row>
    <row r="98" spans="1:28" ht="12.75">
      <c r="A98" s="64"/>
      <c r="B98" s="67"/>
      <c r="C98" s="83" t="s">
        <v>78</v>
      </c>
      <c r="D98" s="57"/>
      <c r="E98" s="45"/>
      <c r="F98" s="29"/>
      <c r="G98" s="29"/>
      <c r="H98" s="33"/>
      <c r="I98" s="33"/>
      <c r="J98" s="29"/>
      <c r="K98" s="29"/>
      <c r="L98" s="33"/>
      <c r="M98" s="33"/>
      <c r="N98" s="29"/>
      <c r="O98" s="29"/>
      <c r="P98" s="33"/>
      <c r="Q98" s="33"/>
      <c r="R98" s="29"/>
      <c r="S98" s="29"/>
      <c r="T98" s="33"/>
      <c r="U98" s="33"/>
      <c r="V98" s="32"/>
      <c r="W98" s="32"/>
      <c r="X98" s="28"/>
      <c r="Y98" s="28"/>
      <c r="AB98" s="13"/>
    </row>
    <row r="99" spans="1:28" ht="12.75">
      <c r="A99" s="27">
        <v>35</v>
      </c>
      <c r="B99" s="30" t="s">
        <v>124</v>
      </c>
      <c r="C99" s="30" t="s">
        <v>68</v>
      </c>
      <c r="D99" s="31" t="s">
        <v>11</v>
      </c>
      <c r="E99" s="45"/>
      <c r="F99" s="29" t="e">
        <v>#REF!</v>
      </c>
      <c r="G99" s="29" t="e">
        <v>#REF!</v>
      </c>
      <c r="H99" s="33" t="e">
        <f>+$E99*F99</f>
        <v>#REF!</v>
      </c>
      <c r="I99" s="33" t="e">
        <f>+$E99*G99</f>
        <v>#REF!</v>
      </c>
      <c r="J99" s="29" t="e">
        <v>#REF!</v>
      </c>
      <c r="K99" s="29" t="e">
        <v>#REF!</v>
      </c>
      <c r="L99" s="33" t="e">
        <f>+$E99*J99</f>
        <v>#REF!</v>
      </c>
      <c r="M99" s="33" t="e">
        <f>+$E99*K99</f>
        <v>#REF!</v>
      </c>
      <c r="N99" s="29" t="e">
        <v>#REF!</v>
      </c>
      <c r="O99" s="29" t="e">
        <v>#REF!</v>
      </c>
      <c r="P99" s="33" t="e">
        <f>+$E99*N99</f>
        <v>#REF!</v>
      </c>
      <c r="Q99" s="33" t="e">
        <f>+$E99*O99</f>
        <v>#REF!</v>
      </c>
      <c r="R99" s="29" t="e">
        <v>#REF!</v>
      </c>
      <c r="S99" s="29" t="e">
        <v>#REF!</v>
      </c>
      <c r="T99" s="33" t="e">
        <f>+$E99*R99</f>
        <v>#REF!</v>
      </c>
      <c r="U99" s="33" t="e">
        <f>+$E99*S99</f>
        <v>#REF!</v>
      </c>
      <c r="V99" s="32" t="e">
        <f>F99+J99+N99+R99</f>
        <v>#REF!</v>
      </c>
      <c r="W99" s="32" t="e">
        <f>G99+K99+O99+S99</f>
        <v>#REF!</v>
      </c>
      <c r="X99" s="28" t="e">
        <f aca="true" t="shared" si="19" ref="X99:Y105">+H99+L99+P99+T99</f>
        <v>#REF!</v>
      </c>
      <c r="Y99" s="28" t="e">
        <f t="shared" si="19"/>
        <v>#REF!</v>
      </c>
      <c r="AA99" s="50"/>
      <c r="AB99" s="13"/>
    </row>
    <row r="100" spans="1:28" ht="25.5">
      <c r="A100" s="27">
        <v>36</v>
      </c>
      <c r="B100" s="30" t="s">
        <v>125</v>
      </c>
      <c r="C100" s="30" t="s">
        <v>2</v>
      </c>
      <c r="D100" s="31" t="s">
        <v>11</v>
      </c>
      <c r="E100" s="45"/>
      <c r="F100" s="29" t="e">
        <v>#REF!</v>
      </c>
      <c r="G100" s="29" t="e">
        <v>#REF!</v>
      </c>
      <c r="H100" s="28" t="e">
        <f>+$E100*F100</f>
        <v>#REF!</v>
      </c>
      <c r="I100" s="28" t="e">
        <f>+$E100*G100</f>
        <v>#REF!</v>
      </c>
      <c r="J100" s="29" t="e">
        <v>#REF!</v>
      </c>
      <c r="K100" s="29" t="e">
        <v>#REF!</v>
      </c>
      <c r="L100" s="28" t="e">
        <f>+$E100*J100</f>
        <v>#REF!</v>
      </c>
      <c r="M100" s="28" t="e">
        <f>+$E100*K100</f>
        <v>#REF!</v>
      </c>
      <c r="N100" s="29" t="e">
        <v>#REF!</v>
      </c>
      <c r="O100" s="29" t="e">
        <v>#REF!</v>
      </c>
      <c r="P100" s="28" t="e">
        <f>+$E100*N100</f>
        <v>#REF!</v>
      </c>
      <c r="Q100" s="28" t="e">
        <f>+$E100*O100</f>
        <v>#REF!</v>
      </c>
      <c r="R100" s="29" t="e">
        <v>#REF!</v>
      </c>
      <c r="S100" s="29" t="e">
        <v>#REF!</v>
      </c>
      <c r="T100" s="28" t="e">
        <f>+$E100*R100</f>
        <v>#REF!</v>
      </c>
      <c r="U100" s="28" t="e">
        <f>+$E100*S100</f>
        <v>#REF!</v>
      </c>
      <c r="V100" s="32" t="e">
        <f>F100+J100+N100+R100</f>
        <v>#REF!</v>
      </c>
      <c r="W100" s="32" t="e">
        <f>G100+K100+O100+S100</f>
        <v>#REF!</v>
      </c>
      <c r="X100" s="28" t="e">
        <f t="shared" si="19"/>
        <v>#REF!</v>
      </c>
      <c r="Y100" s="28" t="e">
        <f t="shared" si="19"/>
        <v>#REF!</v>
      </c>
      <c r="AA100" s="50"/>
      <c r="AB100" s="13"/>
    </row>
    <row r="101" spans="1:28" ht="12.75">
      <c r="A101" s="68"/>
      <c r="B101" s="56" t="s">
        <v>20</v>
      </c>
      <c r="C101" s="7" t="s">
        <v>3</v>
      </c>
      <c r="D101" s="66"/>
      <c r="E101" s="45"/>
      <c r="F101" s="29"/>
      <c r="G101" s="29"/>
      <c r="H101" s="33" t="e">
        <f>+H102</f>
        <v>#REF!</v>
      </c>
      <c r="I101" s="33" t="e">
        <f>+I102</f>
        <v>#REF!</v>
      </c>
      <c r="J101" s="29"/>
      <c r="K101" s="29"/>
      <c r="L101" s="33" t="e">
        <f>+L102</f>
        <v>#REF!</v>
      </c>
      <c r="M101" s="33" t="e">
        <f>+M102</f>
        <v>#REF!</v>
      </c>
      <c r="N101" s="29"/>
      <c r="O101" s="29"/>
      <c r="P101" s="33" t="e">
        <f>+P102</f>
        <v>#REF!</v>
      </c>
      <c r="Q101" s="33" t="e">
        <f>+Q102</f>
        <v>#REF!</v>
      </c>
      <c r="R101" s="29"/>
      <c r="S101" s="29"/>
      <c r="T101" s="33" t="e">
        <f>+T102</f>
        <v>#REF!</v>
      </c>
      <c r="U101" s="33" t="e">
        <f>+U102</f>
        <v>#REF!</v>
      </c>
      <c r="V101" s="32"/>
      <c r="W101" s="32"/>
      <c r="X101" s="28" t="e">
        <f t="shared" si="19"/>
        <v>#REF!</v>
      </c>
      <c r="Y101" s="28" t="e">
        <f t="shared" si="19"/>
        <v>#REF!</v>
      </c>
      <c r="AB101" s="13"/>
    </row>
    <row r="102" spans="1:28" ht="26.25" thickBot="1">
      <c r="A102" s="27">
        <v>37</v>
      </c>
      <c r="B102" s="30" t="s">
        <v>53</v>
      </c>
      <c r="C102" s="30" t="s">
        <v>57</v>
      </c>
      <c r="D102" s="31" t="s">
        <v>16</v>
      </c>
      <c r="E102" s="45"/>
      <c r="F102" s="29" t="e">
        <v>#REF!</v>
      </c>
      <c r="G102" s="29" t="e">
        <v>#REF!</v>
      </c>
      <c r="H102" s="33" t="e">
        <f>+$E102*F102</f>
        <v>#REF!</v>
      </c>
      <c r="I102" s="33" t="e">
        <f>+$E102*G102</f>
        <v>#REF!</v>
      </c>
      <c r="J102" s="29" t="e">
        <v>#REF!</v>
      </c>
      <c r="K102" s="29" t="e">
        <v>#REF!</v>
      </c>
      <c r="L102" s="33" t="e">
        <f>+$E102*J102</f>
        <v>#REF!</v>
      </c>
      <c r="M102" s="33" t="e">
        <f>+$E102*K102</f>
        <v>#REF!</v>
      </c>
      <c r="N102" s="29" t="e">
        <v>#REF!</v>
      </c>
      <c r="O102" s="29" t="e">
        <v>#REF!</v>
      </c>
      <c r="P102" s="33" t="e">
        <f>+$E102*N102</f>
        <v>#REF!</v>
      </c>
      <c r="Q102" s="33" t="e">
        <f>+$E102*O102</f>
        <v>#REF!</v>
      </c>
      <c r="R102" s="29" t="e">
        <v>#REF!</v>
      </c>
      <c r="S102" s="29" t="e">
        <v>#REF!</v>
      </c>
      <c r="T102" s="33" t="e">
        <f>+$E102*R102</f>
        <v>#REF!</v>
      </c>
      <c r="U102" s="33" t="e">
        <f>+$E102*S102</f>
        <v>#REF!</v>
      </c>
      <c r="V102" s="32" t="e">
        <f>F102+J102+N102+R102</f>
        <v>#REF!</v>
      </c>
      <c r="W102" s="32" t="e">
        <f>G102+K102+O102+S102</f>
        <v>#REF!</v>
      </c>
      <c r="X102" s="28" t="e">
        <f t="shared" si="19"/>
        <v>#REF!</v>
      </c>
      <c r="Y102" s="28" t="e">
        <f t="shared" si="19"/>
        <v>#REF!</v>
      </c>
      <c r="AA102" s="50"/>
      <c r="AB102" s="13"/>
    </row>
    <row r="103" spans="1:28" ht="15.75">
      <c r="A103" s="69"/>
      <c r="B103" s="588" t="s">
        <v>76</v>
      </c>
      <c r="C103" s="589"/>
      <c r="D103" s="70"/>
      <c r="E103" s="71"/>
      <c r="F103" s="54"/>
      <c r="G103" s="54"/>
      <c r="H103" s="33" t="e">
        <f>+H14+H26+H35+H38+H44+H47+H101</f>
        <v>#REF!</v>
      </c>
      <c r="I103" s="33" t="e">
        <f>+I14+I26+I35+I38+I44+I47+I101</f>
        <v>#REF!</v>
      </c>
      <c r="J103" s="54"/>
      <c r="K103" s="54"/>
      <c r="L103" s="33" t="e">
        <f>+L14+L26+L35+L38+L44+L47+L101</f>
        <v>#REF!</v>
      </c>
      <c r="M103" s="33" t="e">
        <f>+M14+M26+M35+M38+M44+M47+M101</f>
        <v>#REF!</v>
      </c>
      <c r="N103" s="54"/>
      <c r="O103" s="54"/>
      <c r="P103" s="33" t="e">
        <f>+P14+P26+P35+P38+P44+P47+P101</f>
        <v>#REF!</v>
      </c>
      <c r="Q103" s="33" t="e">
        <f>+Q14+Q26+Q35+Q38+Q44+Q47+Q101</f>
        <v>#REF!</v>
      </c>
      <c r="R103" s="54"/>
      <c r="S103" s="54"/>
      <c r="T103" s="33" t="e">
        <f>+T14+T26+T35+T38+T44+T47+T101</f>
        <v>#REF!</v>
      </c>
      <c r="U103" s="33" t="e">
        <f>+U14+U26+U35+U38+U44+U47+U101</f>
        <v>#REF!</v>
      </c>
      <c r="V103" s="32"/>
      <c r="W103" s="33"/>
      <c r="X103" s="33" t="e">
        <f t="shared" si="19"/>
        <v>#REF!</v>
      </c>
      <c r="Y103" s="33" t="e">
        <f t="shared" si="19"/>
        <v>#REF!</v>
      </c>
      <c r="AB103" s="13"/>
    </row>
    <row r="104" spans="1:28" ht="15.75">
      <c r="A104" s="72"/>
      <c r="B104" s="590" t="s">
        <v>104</v>
      </c>
      <c r="C104" s="590"/>
      <c r="D104" s="73"/>
      <c r="E104" s="73"/>
      <c r="F104" s="74"/>
      <c r="G104" s="74"/>
      <c r="H104" s="33" t="e">
        <f>+H103*0.19</f>
        <v>#REF!</v>
      </c>
      <c r="I104" s="33" t="e">
        <f>+I103*0.19</f>
        <v>#REF!</v>
      </c>
      <c r="J104" s="74"/>
      <c r="K104" s="74"/>
      <c r="L104" s="33" t="e">
        <f>+L103*0.19</f>
        <v>#REF!</v>
      </c>
      <c r="M104" s="33" t="e">
        <f>+M103*0.19</f>
        <v>#REF!</v>
      </c>
      <c r="N104" s="74"/>
      <c r="O104" s="74"/>
      <c r="P104" s="33" t="e">
        <f>+P103*0.19</f>
        <v>#REF!</v>
      </c>
      <c r="Q104" s="33" t="e">
        <f>+Q103*0.19</f>
        <v>#REF!</v>
      </c>
      <c r="R104" s="74"/>
      <c r="S104" s="74"/>
      <c r="T104" s="33" t="e">
        <f>+T103*0.19</f>
        <v>#REF!</v>
      </c>
      <c r="U104" s="33" t="e">
        <f>+U103*0.19</f>
        <v>#REF!</v>
      </c>
      <c r="V104" s="32"/>
      <c r="W104" s="33"/>
      <c r="X104" s="33" t="e">
        <f t="shared" si="19"/>
        <v>#REF!</v>
      </c>
      <c r="Y104" s="33" t="e">
        <f t="shared" si="19"/>
        <v>#REF!</v>
      </c>
      <c r="AB104" s="13"/>
    </row>
    <row r="105" spans="1:28" ht="15.75">
      <c r="A105" s="72"/>
      <c r="B105" s="590" t="s">
        <v>105</v>
      </c>
      <c r="C105" s="590"/>
      <c r="D105" s="73"/>
      <c r="E105" s="73"/>
      <c r="F105" s="74"/>
      <c r="G105" s="74"/>
      <c r="H105" s="33" t="e">
        <f>+H103+H104</f>
        <v>#REF!</v>
      </c>
      <c r="I105" s="33" t="e">
        <f>+I103+I104</f>
        <v>#REF!</v>
      </c>
      <c r="J105" s="74"/>
      <c r="K105" s="74"/>
      <c r="L105" s="33" t="e">
        <f>+L103+L104</f>
        <v>#REF!</v>
      </c>
      <c r="M105" s="33" t="e">
        <f>+M103+M104</f>
        <v>#REF!</v>
      </c>
      <c r="N105" s="74"/>
      <c r="O105" s="74"/>
      <c r="P105" s="33" t="e">
        <f>+P103+P104</f>
        <v>#REF!</v>
      </c>
      <c r="Q105" s="33" t="e">
        <f>+Q103+Q104</f>
        <v>#REF!</v>
      </c>
      <c r="R105" s="74"/>
      <c r="S105" s="74"/>
      <c r="T105" s="33" t="e">
        <f>+T103+T104</f>
        <v>#REF!</v>
      </c>
      <c r="U105" s="33" t="e">
        <f>+U103+U104</f>
        <v>#REF!</v>
      </c>
      <c r="V105" s="32"/>
      <c r="W105" s="33"/>
      <c r="X105" s="33" t="e">
        <f t="shared" si="19"/>
        <v>#REF!</v>
      </c>
      <c r="Y105" s="33" t="e">
        <f t="shared" si="19"/>
        <v>#REF!</v>
      </c>
      <c r="AB105" s="13"/>
    </row>
    <row r="106" spans="1:28" ht="12.75">
      <c r="A106" s="2"/>
      <c r="B106" s="10"/>
      <c r="C106" s="5"/>
      <c r="D106" s="1"/>
      <c r="E106" s="1"/>
      <c r="F106" s="34"/>
      <c r="G106" s="34"/>
      <c r="H106" s="3"/>
      <c r="I106" s="3"/>
      <c r="J106" s="34"/>
      <c r="K106" s="34"/>
      <c r="L106" s="3"/>
      <c r="M106" s="3"/>
      <c r="N106" s="34"/>
      <c r="O106" s="34"/>
      <c r="P106" s="43"/>
      <c r="Q106" s="43"/>
      <c r="R106" s="34"/>
      <c r="S106" s="34"/>
      <c r="T106" s="3"/>
      <c r="U106" s="3"/>
      <c r="V106" s="3"/>
      <c r="W106" s="3"/>
      <c r="X106" s="34"/>
      <c r="Y106" s="34"/>
      <c r="AB106" s="13"/>
    </row>
    <row r="107" spans="1:25" ht="12.75">
      <c r="A107" s="24"/>
      <c r="B107" s="25"/>
      <c r="C107" s="5"/>
      <c r="D107" s="5"/>
      <c r="E107" s="5"/>
      <c r="F107" s="38"/>
      <c r="G107" s="38"/>
      <c r="H107" s="26"/>
      <c r="I107" s="26"/>
      <c r="J107" s="38"/>
      <c r="K107" s="38"/>
      <c r="L107" s="26"/>
      <c r="M107" s="26"/>
      <c r="N107" s="38"/>
      <c r="O107" s="38"/>
      <c r="P107" s="44"/>
      <c r="Q107" s="44"/>
      <c r="R107" s="38"/>
      <c r="S107" s="38"/>
      <c r="T107" s="26"/>
      <c r="U107" s="26"/>
      <c r="V107" s="26"/>
      <c r="W107" s="26"/>
      <c r="X107" s="38"/>
      <c r="Y107" s="38"/>
    </row>
    <row r="108" spans="1:25" ht="12.75">
      <c r="A108" s="2"/>
      <c r="B108" s="10"/>
      <c r="C108" s="5"/>
      <c r="D108" s="1"/>
      <c r="E108" s="1"/>
      <c r="F108" s="34"/>
      <c r="G108" s="34"/>
      <c r="H108" s="3"/>
      <c r="I108" s="3"/>
      <c r="J108" s="34"/>
      <c r="K108" s="34"/>
      <c r="L108" s="3"/>
      <c r="M108" s="3"/>
      <c r="N108" s="34"/>
      <c r="O108" s="34"/>
      <c r="P108" s="3"/>
      <c r="Q108" s="3"/>
      <c r="R108" s="34"/>
      <c r="S108" s="34"/>
      <c r="T108" s="3"/>
      <c r="U108" s="3"/>
      <c r="V108" s="3"/>
      <c r="W108" s="3"/>
      <c r="X108" s="34"/>
      <c r="Y108" s="34"/>
    </row>
    <row r="109" spans="23:31" ht="12.75">
      <c r="W109" s="90"/>
      <c r="X109" s="92"/>
      <c r="Y109" s="92"/>
      <c r="AD109" s="77"/>
      <c r="AE109" s="77"/>
    </row>
    <row r="110" spans="3:31" ht="12.75">
      <c r="C110" s="24" t="s">
        <v>114</v>
      </c>
      <c r="D110" s="585" t="s">
        <v>109</v>
      </c>
      <c r="E110" s="585"/>
      <c r="F110" s="585"/>
      <c r="G110" s="585"/>
      <c r="H110" s="34"/>
      <c r="I110" s="24" t="s">
        <v>111</v>
      </c>
      <c r="J110" s="24"/>
      <c r="K110" s="42"/>
      <c r="L110" s="41"/>
      <c r="M110" s="87"/>
      <c r="N110" s="41"/>
      <c r="O110" s="88" t="s">
        <v>113</v>
      </c>
      <c r="P110" s="38"/>
      <c r="Q110" s="3"/>
      <c r="W110" s="90"/>
      <c r="X110" s="92"/>
      <c r="Y110" s="92"/>
      <c r="AD110" s="77"/>
      <c r="AE110" s="77"/>
    </row>
    <row r="111" spans="3:31" ht="12.75">
      <c r="C111" s="24" t="s">
        <v>115</v>
      </c>
      <c r="D111" s="585" t="s">
        <v>110</v>
      </c>
      <c r="E111" s="585"/>
      <c r="F111" s="585"/>
      <c r="G111" s="585"/>
      <c r="H111" s="34"/>
      <c r="I111" s="24" t="s">
        <v>112</v>
      </c>
      <c r="J111" s="24"/>
      <c r="K111" s="42"/>
      <c r="L111" s="41"/>
      <c r="M111" s="87"/>
      <c r="N111" s="41"/>
      <c r="O111" s="88" t="s">
        <v>154</v>
      </c>
      <c r="P111" s="38"/>
      <c r="Q111" s="3"/>
      <c r="W111" s="90"/>
      <c r="X111" s="91"/>
      <c r="Y111" s="91"/>
      <c r="AD111" s="33">
        <v>11349773.786</v>
      </c>
      <c r="AE111" s="33">
        <v>543289856.0600001</v>
      </c>
    </row>
    <row r="112" spans="23:31" ht="12.75">
      <c r="W112" s="90"/>
      <c r="X112" s="91"/>
      <c r="Y112" s="91"/>
      <c r="AD112" s="33">
        <v>2156457.01934</v>
      </c>
      <c r="AE112" s="33">
        <v>103225072.65140001</v>
      </c>
    </row>
    <row r="113" spans="23:31" ht="12.75">
      <c r="W113" s="90"/>
      <c r="X113" s="91"/>
      <c r="Y113" s="91"/>
      <c r="AD113" s="33">
        <v>13506230.80534</v>
      </c>
      <c r="AE113" s="33">
        <v>646514928.7114</v>
      </c>
    </row>
    <row r="114" spans="23:31" ht="12.75">
      <c r="W114" s="90"/>
      <c r="X114" s="92"/>
      <c r="Y114" s="92"/>
      <c r="AD114" s="77"/>
      <c r="AE114" s="77"/>
    </row>
    <row r="115" spans="23:31" ht="12.75">
      <c r="W115" s="90"/>
      <c r="X115" s="92"/>
      <c r="Y115" s="92"/>
      <c r="AD115" s="77"/>
      <c r="AE115" s="77"/>
    </row>
    <row r="116" spans="23:31" ht="12.75">
      <c r="W116" s="90"/>
      <c r="X116" s="92"/>
      <c r="Y116" s="92"/>
      <c r="AD116" s="77"/>
      <c r="AE116" s="77"/>
    </row>
    <row r="117" spans="23:31" ht="12.75">
      <c r="W117" s="90"/>
      <c r="X117" s="93"/>
      <c r="Y117" s="93"/>
      <c r="AD117" s="89">
        <f>+AD103/AD111</f>
        <v>0</v>
      </c>
      <c r="AE117" s="89">
        <f>+AE103/AE111</f>
        <v>0</v>
      </c>
    </row>
    <row r="118" spans="23:31" ht="12.75">
      <c r="W118" s="90"/>
      <c r="X118" s="92"/>
      <c r="Y118" s="92"/>
      <c r="AD118" s="77"/>
      <c r="AE118" s="77"/>
    </row>
    <row r="119" spans="23:31" ht="12.75">
      <c r="W119" s="90"/>
      <c r="X119" s="92"/>
      <c r="Y119" s="92"/>
      <c r="AD119" s="77"/>
      <c r="AE119" s="77"/>
    </row>
    <row r="120" spans="23:31" ht="12.75">
      <c r="W120" s="90"/>
      <c r="X120" s="92"/>
      <c r="Y120" s="92"/>
      <c r="AD120" s="77"/>
      <c r="AE120" s="77"/>
    </row>
  </sheetData>
  <sheetProtection/>
  <mergeCells count="27">
    <mergeCell ref="A6:Y6"/>
    <mergeCell ref="A7:Y7"/>
    <mergeCell ref="A8:A10"/>
    <mergeCell ref="B8:B10"/>
    <mergeCell ref="C8:C10"/>
    <mergeCell ref="D8:D10"/>
    <mergeCell ref="E8:E10"/>
    <mergeCell ref="F8:I8"/>
    <mergeCell ref="J8:M8"/>
    <mergeCell ref="N8:Q8"/>
    <mergeCell ref="R8:U8"/>
    <mergeCell ref="V8:Y8"/>
    <mergeCell ref="F9:G9"/>
    <mergeCell ref="H9:I9"/>
    <mergeCell ref="J9:K9"/>
    <mergeCell ref="L9:M9"/>
    <mergeCell ref="N9:O9"/>
    <mergeCell ref="P9:Q9"/>
    <mergeCell ref="R9:S9"/>
    <mergeCell ref="T9:U9"/>
    <mergeCell ref="D111:G111"/>
    <mergeCell ref="V9:W9"/>
    <mergeCell ref="X9:Y9"/>
    <mergeCell ref="B103:C103"/>
    <mergeCell ref="B104:C104"/>
    <mergeCell ref="B105:C105"/>
    <mergeCell ref="D110:G110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Liliana-Maria VULPE</cp:lastModifiedBy>
  <cp:lastPrinted>2022-10-14T09:28:44Z</cp:lastPrinted>
  <dcterms:created xsi:type="dcterms:W3CDTF">2011-03-23T12:19:02Z</dcterms:created>
  <dcterms:modified xsi:type="dcterms:W3CDTF">2022-10-25T08:23:49Z</dcterms:modified>
  <cp:category/>
  <cp:version/>
  <cp:contentType/>
  <cp:contentStatus/>
</cp:coreProperties>
</file>