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COVOARE - CENTRALIZATOR CANTITATIV SI VALORIC\"/>
    </mc:Choice>
  </mc:AlternateContent>
  <xr:revisionPtr revIDLastSave="0" documentId="13_ncr:1_{D9802F4A-6A44-4CD3-8884-31F0B7A69972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BC-Centralizator fara valoare" sheetId="3" r:id="rId1"/>
    <sheet name="Comasate" sheetId="10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3" l="1"/>
  <c r="N30" i="3"/>
  <c r="K30" i="3"/>
  <c r="J30" i="3"/>
  <c r="G30" i="3"/>
  <c r="F30" i="3"/>
  <c r="O29" i="3"/>
  <c r="N29" i="3"/>
  <c r="K29" i="3"/>
  <c r="J29" i="3"/>
  <c r="G29" i="3"/>
  <c r="F29" i="3"/>
  <c r="N28" i="3"/>
  <c r="K28" i="3"/>
  <c r="J28" i="3"/>
  <c r="F28" i="3"/>
  <c r="N27" i="3"/>
  <c r="K27" i="3"/>
  <c r="J27" i="3"/>
  <c r="F27" i="3"/>
  <c r="R27" i="3" s="1"/>
  <c r="N26" i="3"/>
  <c r="K26" i="3"/>
  <c r="J26" i="3"/>
  <c r="G26" i="3"/>
  <c r="F26" i="3"/>
  <c r="O25" i="3"/>
  <c r="N25" i="3"/>
  <c r="K25" i="3"/>
  <c r="J25" i="3"/>
  <c r="G25" i="3"/>
  <c r="F25" i="3"/>
  <c r="N24" i="3"/>
  <c r="K24" i="3"/>
  <c r="J24" i="3"/>
  <c r="G24" i="3"/>
  <c r="F24" i="3"/>
  <c r="N23" i="3"/>
  <c r="K23" i="3"/>
  <c r="J23" i="3"/>
  <c r="G23" i="3"/>
  <c r="F23" i="3"/>
  <c r="N22" i="3"/>
  <c r="K22" i="3"/>
  <c r="J22" i="3"/>
  <c r="G22" i="3"/>
  <c r="F22" i="3"/>
  <c r="S21" i="3"/>
  <c r="R21" i="3"/>
  <c r="Q21" i="3"/>
  <c r="P21" i="3"/>
  <c r="P30" i="3" s="1"/>
  <c r="M21" i="3"/>
  <c r="M30" i="3" s="1"/>
  <c r="L21" i="3"/>
  <c r="L30" i="3" s="1"/>
  <c r="I21" i="3"/>
  <c r="I30" i="3" s="1"/>
  <c r="H21" i="3"/>
  <c r="H30" i="3" s="1"/>
  <c r="S20" i="3"/>
  <c r="R20" i="3"/>
  <c r="Q20" i="3"/>
  <c r="Q29" i="3" s="1"/>
  <c r="P20" i="3"/>
  <c r="P29" i="3" s="1"/>
  <c r="M20" i="3"/>
  <c r="M29" i="3" s="1"/>
  <c r="L20" i="3"/>
  <c r="L29" i="3" s="1"/>
  <c r="I20" i="3"/>
  <c r="H20" i="3"/>
  <c r="R19" i="3"/>
  <c r="P19" i="3"/>
  <c r="P28" i="3" s="1"/>
  <c r="O19" i="3"/>
  <c r="O28" i="3" s="1"/>
  <c r="M19" i="3"/>
  <c r="M28" i="3" s="1"/>
  <c r="L19" i="3"/>
  <c r="L28" i="3" s="1"/>
  <c r="H19" i="3"/>
  <c r="H28" i="3" s="1"/>
  <c r="G19" i="3"/>
  <c r="G28" i="3" s="1"/>
  <c r="S28" i="3" s="1"/>
  <c r="R18" i="3"/>
  <c r="P18" i="3"/>
  <c r="P27" i="3" s="1"/>
  <c r="O18" i="3"/>
  <c r="Q18" i="3" s="1"/>
  <c r="M18" i="3"/>
  <c r="M27" i="3" s="1"/>
  <c r="L18" i="3"/>
  <c r="L27" i="3" s="1"/>
  <c r="H18" i="3"/>
  <c r="H27" i="3" s="1"/>
  <c r="G18" i="3"/>
  <c r="I18" i="3" s="1"/>
  <c r="I27" i="3" s="1"/>
  <c r="S17" i="3"/>
  <c r="R17" i="3"/>
  <c r="P17" i="3"/>
  <c r="P26" i="3" s="1"/>
  <c r="O17" i="3"/>
  <c r="O26" i="3" s="1"/>
  <c r="M17" i="3"/>
  <c r="M26" i="3" s="1"/>
  <c r="L17" i="3"/>
  <c r="L26" i="3" s="1"/>
  <c r="I17" i="3"/>
  <c r="I26" i="3" s="1"/>
  <c r="H17" i="3"/>
  <c r="H26" i="3" s="1"/>
  <c r="S16" i="3"/>
  <c r="R16" i="3"/>
  <c r="Q16" i="3"/>
  <c r="P16" i="3"/>
  <c r="M16" i="3"/>
  <c r="M25" i="3" s="1"/>
  <c r="L16" i="3"/>
  <c r="L25" i="3" s="1"/>
  <c r="I16" i="3"/>
  <c r="I25" i="3" s="1"/>
  <c r="H16" i="3"/>
  <c r="H25" i="3" s="1"/>
  <c r="R15" i="3"/>
  <c r="Q15" i="3"/>
  <c r="P15" i="3"/>
  <c r="O15" i="3"/>
  <c r="O24" i="3" s="1"/>
  <c r="M15" i="3"/>
  <c r="L15" i="3"/>
  <c r="I15" i="3"/>
  <c r="H15" i="3"/>
  <c r="R14" i="3"/>
  <c r="Q14" i="3"/>
  <c r="P14" i="3"/>
  <c r="O14" i="3"/>
  <c r="O23" i="3" s="1"/>
  <c r="M14" i="3"/>
  <c r="M23" i="3" s="1"/>
  <c r="L14" i="3"/>
  <c r="I14" i="3"/>
  <c r="H14" i="3"/>
  <c r="R13" i="3"/>
  <c r="P13" i="3"/>
  <c r="O13" i="3"/>
  <c r="S13" i="3" s="1"/>
  <c r="M13" i="3"/>
  <c r="L13" i="3"/>
  <c r="I13" i="3"/>
  <c r="H13" i="3"/>
  <c r="S12" i="3"/>
  <c r="R12" i="3"/>
  <c r="Q12" i="3"/>
  <c r="P12" i="3"/>
  <c r="M12" i="3"/>
  <c r="L12" i="3"/>
  <c r="I12" i="3"/>
  <c r="H12" i="3"/>
  <c r="S11" i="3"/>
  <c r="R11" i="3"/>
  <c r="Q11" i="3"/>
  <c r="P11" i="3"/>
  <c r="M11" i="3"/>
  <c r="L11" i="3"/>
  <c r="I11" i="3"/>
  <c r="H11" i="3"/>
  <c r="S10" i="3"/>
  <c r="R10" i="3"/>
  <c r="Q10" i="3"/>
  <c r="P10" i="3"/>
  <c r="M10" i="3"/>
  <c r="M22" i="3" s="1"/>
  <c r="L10" i="3"/>
  <c r="L22" i="3" s="1"/>
  <c r="I10" i="3"/>
  <c r="H10" i="3"/>
  <c r="S29" i="3" l="1"/>
  <c r="R30" i="3"/>
  <c r="R29" i="3"/>
  <c r="P24" i="3"/>
  <c r="R25" i="3"/>
  <c r="S25" i="3"/>
  <c r="I19" i="3"/>
  <c r="I28" i="3" s="1"/>
  <c r="U28" i="3" s="1"/>
  <c r="T20" i="3"/>
  <c r="R22" i="3"/>
  <c r="S30" i="3"/>
  <c r="R24" i="3"/>
  <c r="T16" i="3"/>
  <c r="U16" i="3"/>
  <c r="S14" i="3"/>
  <c r="Q17" i="3"/>
  <c r="Q26" i="3" s="1"/>
  <c r="U26" i="3" s="1"/>
  <c r="T10" i="3"/>
  <c r="T11" i="3"/>
  <c r="T12" i="3"/>
  <c r="U14" i="3"/>
  <c r="H24" i="3"/>
  <c r="T24" i="3" s="1"/>
  <c r="S15" i="3"/>
  <c r="Q19" i="3"/>
  <c r="Q28" i="3" s="1"/>
  <c r="U21" i="3"/>
  <c r="R23" i="3"/>
  <c r="S24" i="3"/>
  <c r="R26" i="3"/>
  <c r="L24" i="3"/>
  <c r="S19" i="3"/>
  <c r="R28" i="3"/>
  <c r="T30" i="3"/>
  <c r="S23" i="3"/>
  <c r="U10" i="3"/>
  <c r="U11" i="3"/>
  <c r="U12" i="3"/>
  <c r="L23" i="3"/>
  <c r="L31" i="3" s="1"/>
  <c r="U15" i="3"/>
  <c r="U20" i="3"/>
  <c r="M24" i="3"/>
  <c r="P22" i="3"/>
  <c r="P23" i="3"/>
  <c r="I24" i="3"/>
  <c r="Q23" i="3"/>
  <c r="T13" i="3"/>
  <c r="Q24" i="3"/>
  <c r="H23" i="3"/>
  <c r="T26" i="3"/>
  <c r="T28" i="3"/>
  <c r="S26" i="3"/>
  <c r="T27" i="3"/>
  <c r="U18" i="3"/>
  <c r="Q27" i="3"/>
  <c r="U27" i="3" s="1"/>
  <c r="T15" i="3"/>
  <c r="S18" i="3"/>
  <c r="O22" i="3"/>
  <c r="S22" i="3" s="1"/>
  <c r="G27" i="3"/>
  <c r="O27" i="3"/>
  <c r="Q13" i="3"/>
  <c r="Q22" i="3" s="1"/>
  <c r="T18" i="3"/>
  <c r="H22" i="3"/>
  <c r="P25" i="3"/>
  <c r="T25" i="3" s="1"/>
  <c r="H29" i="3"/>
  <c r="T29" i="3" s="1"/>
  <c r="I22" i="3"/>
  <c r="I23" i="3"/>
  <c r="Q25" i="3"/>
  <c r="U25" i="3" s="1"/>
  <c r="I29" i="3"/>
  <c r="U29" i="3" s="1"/>
  <c r="Q30" i="3"/>
  <c r="U30" i="3" s="1"/>
  <c r="T14" i="3"/>
  <c r="T17" i="3"/>
  <c r="T19" i="3"/>
  <c r="T21" i="3"/>
  <c r="U17" i="3" l="1"/>
  <c r="S27" i="3"/>
  <c r="U19" i="3"/>
  <c r="T23" i="3"/>
  <c r="U24" i="3"/>
  <c r="U23" i="3"/>
  <c r="M31" i="3"/>
  <c r="Q31" i="3"/>
  <c r="P31" i="3"/>
  <c r="T22" i="3"/>
  <c r="H31" i="3"/>
  <c r="U22" i="3"/>
  <c r="I31" i="3"/>
  <c r="U13" i="3"/>
  <c r="U31" i="3" l="1"/>
  <c r="T31" i="3"/>
</calcChain>
</file>

<file path=xl/sharedStrings.xml><?xml version="1.0" encoding="utf-8"?>
<sst xmlns="http://schemas.openxmlformats.org/spreadsheetml/2006/main" count="290" uniqueCount="132">
  <si>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</si>
  <si>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</si>
  <si>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</si>
  <si>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</si>
  <si>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</si>
  <si>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</si>
  <si>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</si>
  <si>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</si>
  <si>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</si>
  <si>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</si>
  <si>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</si>
  <si>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</si>
  <si>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</si>
  <si>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</si>
  <si>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</si>
  <si>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</si>
  <si>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</si>
  <si>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</si>
  <si>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</si>
  <si>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</si>
  <si>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</si>
  <si>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 xml:space="preserve">Lucrări de intretinere periodică - covoare asfaltice - Lot 1 - S.D.N Bacău 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</si>
  <si>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</si>
  <si>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</si>
  <si>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</si>
  <si>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</si>
  <si>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</si>
  <si>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</si>
  <si>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</si>
  <si>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</si>
  <si>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</si>
  <si>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</si>
  <si>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</si>
  <si>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</si>
  <si>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</si>
  <si>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</si>
  <si>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Covor asfaltic tip MAS 16 cu  preluare denivelari</t>
  </si>
  <si>
    <t>Pregatire strat suport - plombari gropi cu  MAS 16 (daca este cazul)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</si>
  <si>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</si>
  <si>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</si>
  <si>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r>
      <t xml:space="preserve">Pregatire strat suport - </t>
    </r>
    <r>
      <rPr>
        <sz val="12"/>
        <rFont val="Times New Roman"/>
        <family val="1"/>
      </rPr>
      <t>plombari gropi cu  MAS 16 (daca este cazul)</t>
    </r>
  </si>
  <si>
    <t>Pregatire strat suport - tratarea tasarilor locale    (daca este cazul)</t>
  </si>
  <si>
    <t>Pregatire strat suport - tratarea burdusilor  locale   (daca este cazul)</t>
  </si>
  <si>
    <r>
      <t xml:space="preserve">Pregatire strat suport - </t>
    </r>
    <r>
      <rPr>
        <sz val="12"/>
        <rFont val="Times New Roman"/>
        <family val="1"/>
      </rPr>
      <t>tratarea tasarilor locale  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</si>
  <si>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</si>
  <si>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TOTAL CANTITATI SI VALORIC  S.D.N BACAU</t>
  </si>
  <si>
    <t>TOTAL  GENERAL VALORIC (Fără T.V.A)  COVOARE ASFALTICE ANUL I-III - S.D.N BACĂU</t>
  </si>
  <si>
    <t>CENTRALIZATOR CANTITATIV SI VALORIC</t>
  </si>
  <si>
    <t xml:space="preserve"> lNDICATOR</t>
  </si>
  <si>
    <t>Remedierea degradărilor apărute în partea carosabilă, acostamente, benzi de urgenţă şi benzi de încadrare</t>
  </si>
  <si>
    <t>Întreținerea îmbrăcăminților asfaltice - Plombări gropi cu BA 16 (pentru adâncimea de 4 cm)</t>
  </si>
  <si>
    <t>1 m.p.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</si>
  <si>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</si>
  <si>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</si>
  <si>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</si>
  <si>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-marcarea suprafeței necesare a fi decapată prin trasarea unor linii pline la marginea acesteia folosindu-se cretă sau alte mijloace adecvate</t>
  </si>
  <si>
    <t>-frezarea îmbrăcămintei asfaltice existente pe o grosime de 4 cm</t>
  </si>
  <si>
    <t>-scoaterea și îndepărtarea materialului ce se dislocă din perimetrul marcat</t>
  </si>
  <si>
    <t xml:space="preserve">-transportul materialului frezat la sediul districtului </t>
  </si>
  <si>
    <t>-curățarea temeinică a suprafeţei frezate prin suflarea cu aer comprimat sau cu mături și perii piassava şi stropirea suprafeţelor cu apă</t>
  </si>
  <si>
    <t>-spălarea suprafeţei cu jet de apă sub presiune</t>
  </si>
  <si>
    <t xml:space="preserve">-amorsarea suprafeţei îmbrăcăminţii existente în vederea efectuării remedierilor </t>
  </si>
  <si>
    <t>-aşternerea mixturii asfaltice pentru repararea gropilor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</si>
  <si>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</si>
  <si>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</si>
  <si>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</si>
  <si>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</si>
  <si>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</si>
  <si>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</si>
  <si>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</si>
  <si>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</si>
  <si>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</si>
  <si>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</si>
  <si>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</si>
  <si>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</si>
  <si>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</si>
  <si>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</si>
  <si>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</si>
  <si>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</si>
  <si>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</si>
  <si>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</si>
  <si>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</si>
  <si>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NL090</t>
  </si>
  <si>
    <t>Întreținerea platformei drumului - Tratarea tasărilor locale</t>
  </si>
  <si>
    <t>-frezarea suprafeței marcate</t>
  </si>
  <si>
    <t>-drenarea apelor subterane (dacă este cazul)</t>
  </si>
  <si>
    <t>-întindere geotextil anticontaminare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</si>
  <si>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</si>
  <si>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</si>
  <si>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</si>
  <si>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-amorsarea stratului suport si așternerea geocompozitului antifisură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</si>
  <si>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</si>
  <si>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</si>
  <si>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</si>
  <si>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</si>
  <si>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NL096</t>
  </si>
  <si>
    <t>-curătirea suprafeţei prin măturare mecanică, inclusiv dislocarea corpurilor străine şi stropirea suprafeţelor cu apă</t>
  </si>
  <si>
    <t>-amorsarea suprafeţei îmbrăcăminţii existente în vederea aplicării covorului asfaltic</t>
  </si>
  <si>
    <t>-aşternere mecanică a covorului asfaltic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</si>
  <si>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</si>
  <si>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</si>
  <si>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</si>
  <si>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</si>
  <si>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</si>
  <si>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</si>
  <si>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</si>
  <si>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</si>
  <si>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</si>
  <si>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</si>
  <si>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</si>
  <si>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</si>
  <si>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</si>
  <si>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</si>
  <si>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1 mp</t>
  </si>
  <si>
    <t>NL 097</t>
  </si>
  <si>
    <t>DESCRIEREA LUCRĂRILOR - Așternere covor asfaltic</t>
  </si>
  <si>
    <t>NL084</t>
  </si>
  <si>
    <t>Întreținerea îmbrăcăminților asfaltice - Plombări gropi cu MAS 16 (pentru adâncimea de 4 cm)</t>
  </si>
  <si>
    <t>P.U</t>
  </si>
  <si>
    <t>NL 083</t>
  </si>
  <si>
    <t>DESCRIEREA LUCRĂRILOR - PREGĂTIRE STRAT SUPORT</t>
  </si>
  <si>
    <t>Lucrări de întreținere periodică. Covoare asfaltice tip BA 16 si MAS 16, inclusiv cu preluarea denivelărilor. Lot 1. S.D.N. Bacău - D.R.D.P. Iași</t>
  </si>
  <si>
    <t>Aşternere covor asfaltic cu o grosime de 4 cm, inclusiv cu preluarea denivelărilor, cu mixtură asfaltică tip MAS 16</t>
  </si>
  <si>
    <t>Aşternere covor asfaltic cu o grosime de 4 cm, inclusiv cu preluarea denivelărilor, cu mixtură asfaltică tip BA 16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</si>
  <si>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</si>
  <si>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Descriere articole comasate</t>
  </si>
  <si>
    <t>-așternerea mixturii asfaltice pentru stratul de legătură BAD 22,4 de 8 cm și cilindrarea suprafeței</t>
  </si>
  <si>
    <t>-așternerea mixturii asfaltice pentru stratul de legătură BAD 22,4 de 6 cm și cilindrarea suprafeței</t>
  </si>
  <si>
    <t>Ofertant,</t>
  </si>
  <si>
    <t>Ofetant,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</si>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</sst>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38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6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59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0" fillId="0" borderId="71" xfId="0" applyFont="1" applyBorder="1" applyAlignment="1">
      <alignment horizontal="center" vertical="center"/>
    </xf>
    <xf numFmtId="0" fontId="14" fillId="0" borderId="73" xfId="0" applyFont="1" applyBorder="1" applyAlignment="1">
      <alignment vertical="center" wrapText="1"/>
    </xf>
    <xf numFmtId="0" fontId="0" fillId="0" borderId="73" xfId="0" applyBorder="1"/>
    <xf numFmtId="0" fontId="12" fillId="0" borderId="71" xfId="0" applyFont="1" applyBorder="1" applyAlignment="1">
      <alignment vertical="center" wrapText="1"/>
    </xf>
    <xf numFmtId="0" fontId="15" fillId="0" borderId="73" xfId="0" quotePrefix="1" applyFont="1" applyBorder="1" applyAlignment="1">
      <alignment horizontal="left" vertical="center" wrapText="1"/>
    </xf>
    <xf numFmtId="0" fontId="16" fillId="0" borderId="73" xfId="0" applyFont="1" applyBorder="1" applyAlignment="1">
      <alignment horizontal="left" vertical="center"/>
    </xf>
    <xf numFmtId="0" fontId="15" fillId="0" borderId="73" xfId="0" applyFont="1" applyBorder="1" applyAlignment="1">
      <alignment vertical="center"/>
    </xf>
    <xf numFmtId="0" fontId="15" fillId="0" borderId="73" xfId="0" applyFont="1" applyBorder="1" applyAlignment="1">
      <alignment horizontal="left" vertical="center"/>
    </xf>
    <xf numFmtId="0" fontId="0" fillId="0" borderId="74" xfId="0" applyBorder="1"/>
    <xf numFmtId="0" fontId="10" fillId="0" borderId="74" xfId="0" applyFont="1" applyBorder="1" applyAlignment="1">
      <alignment vertical="center"/>
    </xf>
    <xf numFmtId="0" fontId="10" fillId="0" borderId="73" xfId="0" applyFont="1" applyBorder="1" applyAlignment="1">
      <alignment horizontal="center" vertical="center"/>
    </xf>
    <xf numFmtId="0" fontId="10" fillId="0" borderId="73" xfId="0" applyFont="1" applyBorder="1" applyAlignment="1">
      <alignment vertical="center"/>
    </xf>
    <xf numFmtId="0" fontId="10" fillId="0" borderId="72" xfId="0" applyFont="1" applyBorder="1" applyAlignment="1">
      <alignment horizontal="center" vertical="center"/>
    </xf>
    <xf numFmtId="0" fontId="10" fillId="0" borderId="72" xfId="0" applyFont="1" applyBorder="1" applyAlignment="1">
      <alignment vertical="center"/>
    </xf>
    <xf numFmtId="0" fontId="11" fillId="0" borderId="72" xfId="0" applyFont="1" applyBorder="1" applyAlignment="1">
      <alignment horizontal="left" vertical="center"/>
    </xf>
    <xf numFmtId="0" fontId="12" fillId="0" borderId="72" xfId="0" applyFont="1" applyBorder="1" applyAlignment="1">
      <alignment vertical="center" wrapText="1"/>
    </xf>
    <xf numFmtId="0" fontId="15" fillId="0" borderId="72" xfId="0" quotePrefix="1" applyFont="1" applyBorder="1" applyAlignment="1">
      <alignment horizontal="left" vertical="center" wrapText="1"/>
    </xf>
    <xf numFmtId="0" fontId="15" fillId="0" borderId="72" xfId="0" quotePrefix="1" applyFont="1" applyBorder="1" applyAlignment="1">
      <alignment horizontal="left" vertical="center"/>
    </xf>
    <xf numFmtId="0" fontId="16" fillId="0" borderId="72" xfId="0" applyFont="1" applyBorder="1" applyAlignment="1">
      <alignment horizontal="left" vertical="center"/>
    </xf>
    <xf numFmtId="0" fontId="15" fillId="0" borderId="72" xfId="0" applyFont="1" applyBorder="1" applyAlignment="1">
      <alignment vertical="center"/>
    </xf>
    <xf numFmtId="0" fontId="15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/>
    </xf>
    <xf numFmtId="0" fontId="0" fillId="0" borderId="72" xfId="0" applyBorder="1"/>
    <xf numFmtId="0" fontId="0" fillId="0" borderId="72" xfId="0" applyBorder="1" applyAlignment="1">
      <alignment horizont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74" xfId="0" applyFont="1" applyBorder="1" applyAlignment="1">
      <alignment horizontal="left" vertical="center"/>
    </xf>
    <xf numFmtId="0" fontId="11" fillId="0" borderId="74" xfId="0" applyFont="1" applyBorder="1" applyAlignment="1">
      <alignment vertical="center"/>
    </xf>
    <xf numFmtId="0" fontId="10" fillId="0" borderId="74" xfId="0" applyFont="1" applyBorder="1" applyAlignment="1">
      <alignment horizontal="center" vertical="center"/>
    </xf>
    <xf numFmtId="0" fontId="15" fillId="0" borderId="0" xfId="0" quotePrefix="1" applyFont="1" applyBorder="1" applyAlignment="1">
      <alignment horizontal="left" vertical="center" wrapText="1"/>
    </xf>
    <xf numFmtId="0" fontId="14" fillId="2" borderId="32" xfId="0" applyFont="1" applyFill="1" applyBorder="1" applyAlignment="1">
      <alignment vertical="center" wrapText="1"/>
    </xf>
    <xf numFmtId="0" fontId="0" fillId="0" borderId="0" xfId="0" applyBorder="1"/>
    <xf numFmtId="0" fontId="0" fillId="0" borderId="37" xfId="0" applyBorder="1"/>
    <xf numFmtId="0" fontId="0" fillId="0" borderId="46" xfId="0" applyBorder="1"/>
    <xf numFmtId="0" fontId="10" fillId="0" borderId="41" xfId="0" applyFont="1" applyBorder="1" applyAlignment="1">
      <alignment horizontal="center" vertical="center"/>
    </xf>
    <xf numFmtId="0" fontId="14" fillId="0" borderId="72" xfId="0" applyFont="1" applyBorder="1" applyAlignment="1">
      <alignment vertical="center" wrapText="1"/>
    </xf>
    <xf numFmtId="0" fontId="14" fillId="0" borderId="71" xfId="0" applyFont="1" applyBorder="1" applyAlignment="1">
      <alignment vertical="center" wrapText="1"/>
    </xf>
    <xf numFmtId="0" fontId="0" fillId="0" borderId="75" xfId="0" applyBorder="1"/>
    <xf numFmtId="0" fontId="12" fillId="0" borderId="73" xfId="0" applyFont="1" applyBorder="1" applyAlignment="1">
      <alignment vertical="center" wrapText="1"/>
    </xf>
    <xf numFmtId="0" fontId="6" fillId="0" borderId="72" xfId="0" applyFont="1" applyBorder="1"/>
    <xf numFmtId="0" fontId="12" fillId="0" borderId="71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4" fontId="2" fillId="3" borderId="63" xfId="0" applyNumberFormat="1" applyFont="1" applyFill="1" applyBorder="1" applyAlignment="1">
      <alignment horizontal="center" vertical="center"/>
    </xf>
    <xf numFmtId="0" fontId="2" fillId="3" borderId="6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center"/>
    </xf>
    <xf numFmtId="0" fontId="10" fillId="0" borderId="73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13" fillId="0" borderId="72" xfId="0" applyFont="1" applyBorder="1" applyAlignment="1">
      <alignment horizontal="center" vertical="center" wrapText="1"/>
    </xf>
    <xf numFmtId="0" fontId="0" fillId="0" borderId="71" xfId="0" applyBorder="1" applyAlignment="1">
      <alignment horizontal="center"/>
    </xf>
    <xf numFmtId="0" fontId="11" fillId="0" borderId="71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5" fillId="0" borderId="71" xfId="0" quotePrefix="1" applyFont="1" applyBorder="1" applyAlignment="1">
      <alignment horizontal="center" vertical="center" wrapText="1"/>
    </xf>
    <xf numFmtId="0" fontId="15" fillId="0" borderId="73" xfId="0" quotePrefix="1" applyFont="1" applyBorder="1" applyAlignment="1">
      <alignment horizontal="center" vertical="center" wrapText="1"/>
    </xf>
    <xf numFmtId="0" fontId="15" fillId="0" borderId="74" xfId="0" quotePrefix="1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42"/>
  <sheetViews>
    <sheetView tabSelected="1" zoomScale="71" zoomScaleNormal="71" workbookViewId="0">
      <selection activeCell="T1" sqref="T1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5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4.285156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128</v>
      </c>
      <c r="T1" s="5" t="s">
        <v>130</v>
      </c>
    </row>
    <row r="2" spans="1:23" ht="15.75" x14ac:dyDescent="0.25">
      <c r="A2" s="1"/>
      <c r="B2" s="1"/>
    </row>
    <row r="3" spans="1:23" ht="15.75" x14ac:dyDescent="0.25">
      <c r="A3" s="229" t="s">
        <v>47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</row>
    <row r="4" spans="1:23" ht="15.75" x14ac:dyDescent="0.25">
      <c r="A4" s="173"/>
      <c r="B4" s="229" t="s">
        <v>21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</row>
    <row r="5" spans="1:23" ht="15.75" thickBot="1" x14ac:dyDescent="0.3"/>
    <row r="6" spans="1:23" ht="15.75" customHeight="1" thickBot="1" x14ac:dyDescent="0.3">
      <c r="A6" s="230" t="s">
        <v>5</v>
      </c>
      <c r="B6" s="233" t="s">
        <v>0</v>
      </c>
      <c r="C6" s="235" t="s">
        <v>6</v>
      </c>
      <c r="D6" s="233" t="s">
        <v>7</v>
      </c>
      <c r="E6" s="237" t="s">
        <v>22</v>
      </c>
      <c r="F6" s="235" t="s">
        <v>13</v>
      </c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40"/>
      <c r="R6" s="243" t="s">
        <v>20</v>
      </c>
      <c r="S6" s="244"/>
      <c r="T6" s="243" t="s">
        <v>29</v>
      </c>
      <c r="U6" s="247"/>
    </row>
    <row r="7" spans="1:23" ht="16.5" thickBot="1" x14ac:dyDescent="0.3">
      <c r="A7" s="231"/>
      <c r="B7" s="234"/>
      <c r="C7" s="236"/>
      <c r="D7" s="234"/>
      <c r="E7" s="238"/>
      <c r="F7" s="250" t="s">
        <v>23</v>
      </c>
      <c r="G7" s="251"/>
      <c r="H7" s="252" t="s">
        <v>24</v>
      </c>
      <c r="I7" s="252"/>
      <c r="J7" s="250" t="s">
        <v>25</v>
      </c>
      <c r="K7" s="251"/>
      <c r="L7" s="252" t="s">
        <v>26</v>
      </c>
      <c r="M7" s="252"/>
      <c r="N7" s="250" t="s">
        <v>27</v>
      </c>
      <c r="O7" s="251"/>
      <c r="P7" s="250" t="s">
        <v>28</v>
      </c>
      <c r="Q7" s="251"/>
      <c r="R7" s="245"/>
      <c r="S7" s="246"/>
      <c r="T7" s="248"/>
      <c r="U7" s="249"/>
    </row>
    <row r="8" spans="1:23" ht="16.5" thickBot="1" x14ac:dyDescent="0.3">
      <c r="A8" s="232"/>
      <c r="B8" s="234"/>
      <c r="C8" s="236"/>
      <c r="D8" s="234"/>
      <c r="E8" s="238"/>
      <c r="F8" s="30" t="s">
        <v>30</v>
      </c>
      <c r="G8" s="37" t="s">
        <v>12</v>
      </c>
      <c r="H8" s="31" t="s">
        <v>30</v>
      </c>
      <c r="I8" s="32" t="s">
        <v>12</v>
      </c>
      <c r="J8" s="80" t="s">
        <v>30</v>
      </c>
      <c r="K8" s="79" t="s">
        <v>12</v>
      </c>
      <c r="L8" s="80" t="s">
        <v>30</v>
      </c>
      <c r="M8" s="42" t="s">
        <v>12</v>
      </c>
      <c r="N8" s="80" t="s">
        <v>30</v>
      </c>
      <c r="O8" s="79" t="s">
        <v>12</v>
      </c>
      <c r="P8" s="80" t="s">
        <v>30</v>
      </c>
      <c r="Q8" s="37" t="s">
        <v>12</v>
      </c>
      <c r="R8" s="82" t="s">
        <v>30</v>
      </c>
      <c r="S8" s="48" t="s">
        <v>12</v>
      </c>
      <c r="T8" s="47" t="s">
        <v>30</v>
      </c>
      <c r="U8" s="33" t="s">
        <v>12</v>
      </c>
    </row>
    <row r="9" spans="1:23" ht="16.5" thickBot="1" x14ac:dyDescent="0.3">
      <c r="A9" s="6">
        <v>0</v>
      </c>
      <c r="B9" s="24">
        <v>1</v>
      </c>
      <c r="C9" s="25">
        <v>2</v>
      </c>
      <c r="D9" s="24">
        <v>3</v>
      </c>
      <c r="E9" s="43">
        <v>4</v>
      </c>
      <c r="F9" s="26">
        <v>5</v>
      </c>
      <c r="G9" s="38">
        <v>6</v>
      </c>
      <c r="H9" s="27">
        <v>7</v>
      </c>
      <c r="I9" s="28">
        <v>8</v>
      </c>
      <c r="J9" s="26">
        <v>9</v>
      </c>
      <c r="K9" s="38">
        <v>10</v>
      </c>
      <c r="L9" s="26">
        <v>11</v>
      </c>
      <c r="M9" s="43">
        <v>12</v>
      </c>
      <c r="N9" s="26">
        <v>13</v>
      </c>
      <c r="O9" s="38">
        <v>14</v>
      </c>
      <c r="P9" s="26">
        <v>15</v>
      </c>
      <c r="Q9" s="38">
        <v>16</v>
      </c>
      <c r="R9" s="43" t="s">
        <v>31</v>
      </c>
      <c r="S9" s="28" t="s">
        <v>32</v>
      </c>
      <c r="T9" s="25" t="s">
        <v>33</v>
      </c>
      <c r="U9" s="29" t="s">
        <v>34</v>
      </c>
    </row>
    <row r="10" spans="1:23" ht="15.75" x14ac:dyDescent="0.25">
      <c r="A10" s="253">
        <v>1</v>
      </c>
      <c r="B10" s="256" t="s">
        <v>35</v>
      </c>
      <c r="C10" s="62" t="s">
        <v>1</v>
      </c>
      <c r="D10" s="69" t="s">
        <v>2</v>
      </c>
      <c r="E10" s="220"/>
      <c r="F10" s="23">
        <v>7000</v>
      </c>
      <c r="G10" s="39">
        <v>101000</v>
      </c>
      <c r="H10" s="98">
        <f t="shared" ref="H10:H19" si="0">+E10*F10</f>
        <v>0</v>
      </c>
      <c r="I10" s="99">
        <f t="shared" ref="I10:I19" si="1">+E10*G10</f>
        <v>0</v>
      </c>
      <c r="J10" s="23">
        <v>7000</v>
      </c>
      <c r="K10" s="39">
        <v>19100</v>
      </c>
      <c r="L10" s="117">
        <f t="shared" ref="L10:L19" si="2">+E10*J10</f>
        <v>0</v>
      </c>
      <c r="M10" s="118">
        <f t="shared" ref="M10:M19" si="3">+E10*K10</f>
        <v>0</v>
      </c>
      <c r="N10" s="23">
        <v>0</v>
      </c>
      <c r="O10" s="39">
        <v>0</v>
      </c>
      <c r="P10" s="117">
        <f t="shared" ref="P10:P19" si="4">+E10*N10</f>
        <v>0</v>
      </c>
      <c r="Q10" s="133">
        <f t="shared" ref="Q10:Q15" si="5">+E10*O10</f>
        <v>0</v>
      </c>
      <c r="R10" s="83">
        <f>+F10+J10+N10</f>
        <v>14000</v>
      </c>
      <c r="S10" s="86">
        <f>+G10+K10+O10</f>
        <v>120100</v>
      </c>
      <c r="T10" s="140">
        <f>+H10+L10+P10</f>
        <v>0</v>
      </c>
      <c r="U10" s="141">
        <f>+I10+M10+Q10</f>
        <v>0</v>
      </c>
    </row>
    <row r="11" spans="1:23" ht="15.75" x14ac:dyDescent="0.25">
      <c r="A11" s="254"/>
      <c r="B11" s="257"/>
      <c r="C11" s="61" t="s">
        <v>19</v>
      </c>
      <c r="D11" s="70" t="s">
        <v>2</v>
      </c>
      <c r="E11" s="221"/>
      <c r="F11" s="7">
        <v>100</v>
      </c>
      <c r="G11" s="40">
        <v>4516</v>
      </c>
      <c r="H11" s="100">
        <f t="shared" si="0"/>
        <v>0</v>
      </c>
      <c r="I11" s="101">
        <f t="shared" si="1"/>
        <v>0</v>
      </c>
      <c r="J11" s="7">
        <v>100</v>
      </c>
      <c r="K11" s="40">
        <v>897</v>
      </c>
      <c r="L11" s="119">
        <f t="shared" si="2"/>
        <v>0</v>
      </c>
      <c r="M11" s="120">
        <f t="shared" si="3"/>
        <v>0</v>
      </c>
      <c r="N11" s="7">
        <v>0</v>
      </c>
      <c r="O11" s="40">
        <v>0</v>
      </c>
      <c r="P11" s="119">
        <f t="shared" si="4"/>
        <v>0</v>
      </c>
      <c r="Q11" s="134">
        <f t="shared" si="5"/>
        <v>0</v>
      </c>
      <c r="R11" s="21">
        <f t="shared" ref="R11:U25" si="6">+F11+J11+N11</f>
        <v>200</v>
      </c>
      <c r="S11" s="87">
        <f t="shared" si="6"/>
        <v>5413</v>
      </c>
      <c r="T11" s="142">
        <f>+P11+L11+H11</f>
        <v>0</v>
      </c>
      <c r="U11" s="143">
        <f>+Q11+M11+I11</f>
        <v>0</v>
      </c>
    </row>
    <row r="12" spans="1:23" ht="16.5" thickBot="1" x14ac:dyDescent="0.3">
      <c r="A12" s="255"/>
      <c r="B12" s="258"/>
      <c r="C12" s="63" t="s">
        <v>3</v>
      </c>
      <c r="D12" s="71" t="s">
        <v>4</v>
      </c>
      <c r="E12" s="222"/>
      <c r="F12" s="49">
        <v>100</v>
      </c>
      <c r="G12" s="54">
        <v>900</v>
      </c>
      <c r="H12" s="102">
        <f t="shared" si="0"/>
        <v>0</v>
      </c>
      <c r="I12" s="103">
        <f t="shared" si="1"/>
        <v>0</v>
      </c>
      <c r="J12" s="49">
        <v>100</v>
      </c>
      <c r="K12" s="54">
        <v>160</v>
      </c>
      <c r="L12" s="121">
        <f t="shared" si="2"/>
        <v>0</v>
      </c>
      <c r="M12" s="122">
        <f t="shared" si="3"/>
        <v>0</v>
      </c>
      <c r="N12" s="49">
        <v>0</v>
      </c>
      <c r="O12" s="54">
        <v>0</v>
      </c>
      <c r="P12" s="121">
        <f t="shared" si="4"/>
        <v>0</v>
      </c>
      <c r="Q12" s="135">
        <f t="shared" si="5"/>
        <v>0</v>
      </c>
      <c r="R12" s="84">
        <f t="shared" si="6"/>
        <v>200</v>
      </c>
      <c r="S12" s="88">
        <f t="shared" si="6"/>
        <v>1060</v>
      </c>
      <c r="T12" s="144">
        <f>+H12+L12+P12</f>
        <v>0</v>
      </c>
      <c r="U12" s="145">
        <f>+I12+M12+Q12</f>
        <v>0</v>
      </c>
    </row>
    <row r="13" spans="1:23" ht="15.75" x14ac:dyDescent="0.25">
      <c r="A13" s="259">
        <v>2</v>
      </c>
      <c r="B13" s="257" t="s">
        <v>36</v>
      </c>
      <c r="C13" s="62" t="s">
        <v>1</v>
      </c>
      <c r="D13" s="72" t="s">
        <v>2</v>
      </c>
      <c r="E13" s="223"/>
      <c r="F13" s="11">
        <v>7000</v>
      </c>
      <c r="G13" s="41">
        <v>469330</v>
      </c>
      <c r="H13" s="104">
        <f t="shared" si="0"/>
        <v>0</v>
      </c>
      <c r="I13" s="105">
        <f t="shared" si="1"/>
        <v>0</v>
      </c>
      <c r="J13" s="11">
        <v>0</v>
      </c>
      <c r="K13" s="41">
        <v>0</v>
      </c>
      <c r="L13" s="123">
        <f t="shared" si="2"/>
        <v>0</v>
      </c>
      <c r="M13" s="124">
        <f t="shared" si="3"/>
        <v>0</v>
      </c>
      <c r="N13" s="11">
        <v>7000</v>
      </c>
      <c r="O13" s="41">
        <f>323257+196200</f>
        <v>519457</v>
      </c>
      <c r="P13" s="123">
        <f t="shared" si="4"/>
        <v>0</v>
      </c>
      <c r="Q13" s="136">
        <f t="shared" si="5"/>
        <v>0</v>
      </c>
      <c r="R13" s="57">
        <f t="shared" si="6"/>
        <v>14000</v>
      </c>
      <c r="S13" s="86">
        <f t="shared" si="6"/>
        <v>988787</v>
      </c>
      <c r="T13" s="146">
        <f>+H13+L13+P13</f>
        <v>0</v>
      </c>
      <c r="U13" s="147">
        <f>+I13+M13+Q13</f>
        <v>0</v>
      </c>
      <c r="V13" s="154"/>
      <c r="W13" s="154"/>
    </row>
    <row r="14" spans="1:23" ht="15.75" x14ac:dyDescent="0.25">
      <c r="A14" s="260"/>
      <c r="B14" s="257"/>
      <c r="C14" s="61" t="s">
        <v>19</v>
      </c>
      <c r="D14" s="70" t="s">
        <v>2</v>
      </c>
      <c r="E14" s="221"/>
      <c r="F14" s="7">
        <v>100</v>
      </c>
      <c r="G14" s="8">
        <v>14536</v>
      </c>
      <c r="H14" s="100">
        <f t="shared" si="0"/>
        <v>0</v>
      </c>
      <c r="I14" s="101">
        <f t="shared" si="1"/>
        <v>0</v>
      </c>
      <c r="J14" s="7">
        <v>0</v>
      </c>
      <c r="K14" s="40">
        <v>0</v>
      </c>
      <c r="L14" s="119">
        <f t="shared" si="2"/>
        <v>0</v>
      </c>
      <c r="M14" s="120">
        <f t="shared" si="3"/>
        <v>0</v>
      </c>
      <c r="N14" s="7">
        <v>100</v>
      </c>
      <c r="O14" s="40">
        <f>14389+9123</f>
        <v>23512</v>
      </c>
      <c r="P14" s="119">
        <f t="shared" si="4"/>
        <v>0</v>
      </c>
      <c r="Q14" s="134">
        <f t="shared" si="5"/>
        <v>0</v>
      </c>
      <c r="R14" s="21">
        <f t="shared" si="6"/>
        <v>200</v>
      </c>
      <c r="S14" s="87">
        <f t="shared" si="6"/>
        <v>38048</v>
      </c>
      <c r="T14" s="142">
        <f>+P14+L14+H14</f>
        <v>0</v>
      </c>
      <c r="U14" s="143">
        <f>+Q14+M14+I14</f>
        <v>0</v>
      </c>
    </row>
    <row r="15" spans="1:23" ht="16.5" thickBot="1" x14ac:dyDescent="0.3">
      <c r="A15" s="261"/>
      <c r="B15" s="257"/>
      <c r="C15" s="63" t="s">
        <v>3</v>
      </c>
      <c r="D15" s="73" t="s">
        <v>4</v>
      </c>
      <c r="E15" s="224"/>
      <c r="F15" s="58">
        <v>100</v>
      </c>
      <c r="G15" s="59">
        <v>1200</v>
      </c>
      <c r="H15" s="106">
        <f t="shared" si="0"/>
        <v>0</v>
      </c>
      <c r="I15" s="107">
        <f t="shared" si="1"/>
        <v>0</v>
      </c>
      <c r="J15" s="58">
        <v>0</v>
      </c>
      <c r="K15" s="59">
        <v>0</v>
      </c>
      <c r="L15" s="125">
        <f t="shared" si="2"/>
        <v>0</v>
      </c>
      <c r="M15" s="126">
        <f t="shared" si="3"/>
        <v>0</v>
      </c>
      <c r="N15" s="58">
        <v>100</v>
      </c>
      <c r="O15" s="59">
        <f>1500+450</f>
        <v>1950</v>
      </c>
      <c r="P15" s="125">
        <f t="shared" si="4"/>
        <v>0</v>
      </c>
      <c r="Q15" s="137">
        <f t="shared" si="5"/>
        <v>0</v>
      </c>
      <c r="R15" s="60">
        <f t="shared" si="6"/>
        <v>200</v>
      </c>
      <c r="S15" s="88">
        <f t="shared" si="6"/>
        <v>3150</v>
      </c>
      <c r="T15" s="148">
        <f>+H15+L15+P15</f>
        <v>0</v>
      </c>
      <c r="U15" s="149">
        <f>+I15+M15+Q15</f>
        <v>0</v>
      </c>
    </row>
    <row r="16" spans="1:23" ht="32.25" thickBot="1" x14ac:dyDescent="0.3">
      <c r="A16" s="170">
        <v>3</v>
      </c>
      <c r="B16" s="50" t="s">
        <v>38</v>
      </c>
      <c r="C16" s="64" t="s">
        <v>1</v>
      </c>
      <c r="D16" s="74" t="s">
        <v>2</v>
      </c>
      <c r="E16" s="225"/>
      <c r="F16" s="51">
        <v>100</v>
      </c>
      <c r="G16" s="55">
        <v>2000</v>
      </c>
      <c r="H16" s="108">
        <f t="shared" si="0"/>
        <v>0</v>
      </c>
      <c r="I16" s="109">
        <f t="shared" si="1"/>
        <v>0</v>
      </c>
      <c r="J16" s="51">
        <v>100</v>
      </c>
      <c r="K16" s="55">
        <v>500</v>
      </c>
      <c r="L16" s="127">
        <f t="shared" si="2"/>
        <v>0</v>
      </c>
      <c r="M16" s="128">
        <f t="shared" si="3"/>
        <v>0</v>
      </c>
      <c r="N16" s="51">
        <v>0</v>
      </c>
      <c r="O16" s="55">
        <v>0</v>
      </c>
      <c r="P16" s="127">
        <f t="shared" si="4"/>
        <v>0</v>
      </c>
      <c r="Q16" s="138">
        <f>+O16*E16</f>
        <v>0</v>
      </c>
      <c r="R16" s="52">
        <f t="shared" si="6"/>
        <v>200</v>
      </c>
      <c r="S16" s="93">
        <f t="shared" si="6"/>
        <v>2500</v>
      </c>
      <c r="T16" s="150">
        <f t="shared" ref="T16:U19" si="7">+P16+L16+H16</f>
        <v>0</v>
      </c>
      <c r="U16" s="151">
        <f t="shared" si="7"/>
        <v>0</v>
      </c>
    </row>
    <row r="17" spans="1:23" ht="32.25" thickBot="1" x14ac:dyDescent="0.3">
      <c r="A17" s="170">
        <v>4</v>
      </c>
      <c r="B17" s="50" t="s">
        <v>37</v>
      </c>
      <c r="C17" s="64" t="s">
        <v>1</v>
      </c>
      <c r="D17" s="74" t="s">
        <v>2</v>
      </c>
      <c r="E17" s="226"/>
      <c r="F17" s="51">
        <v>100</v>
      </c>
      <c r="G17" s="55">
        <v>500</v>
      </c>
      <c r="H17" s="108">
        <f t="shared" si="0"/>
        <v>0</v>
      </c>
      <c r="I17" s="109">
        <f t="shared" si="1"/>
        <v>0</v>
      </c>
      <c r="J17" s="51">
        <v>0</v>
      </c>
      <c r="K17" s="55">
        <v>0</v>
      </c>
      <c r="L17" s="127">
        <f t="shared" si="2"/>
        <v>0</v>
      </c>
      <c r="M17" s="128">
        <f t="shared" si="3"/>
        <v>0</v>
      </c>
      <c r="N17" s="51">
        <v>100</v>
      </c>
      <c r="O17" s="55">
        <f>2000+500</f>
        <v>2500</v>
      </c>
      <c r="P17" s="127">
        <f t="shared" si="4"/>
        <v>0</v>
      </c>
      <c r="Q17" s="138">
        <f>+O17*E17</f>
        <v>0</v>
      </c>
      <c r="R17" s="52">
        <f t="shared" si="6"/>
        <v>200</v>
      </c>
      <c r="S17" s="93">
        <f t="shared" si="6"/>
        <v>3000</v>
      </c>
      <c r="T17" s="150">
        <f t="shared" si="7"/>
        <v>0</v>
      </c>
      <c r="U17" s="151">
        <f t="shared" si="7"/>
        <v>0</v>
      </c>
    </row>
    <row r="18" spans="1:23" ht="48" thickBot="1" x14ac:dyDescent="0.3">
      <c r="A18" s="170">
        <v>5</v>
      </c>
      <c r="B18" s="50" t="s">
        <v>8</v>
      </c>
      <c r="C18" s="64" t="s">
        <v>1</v>
      </c>
      <c r="D18" s="74" t="s">
        <v>2</v>
      </c>
      <c r="E18" s="225"/>
      <c r="F18" s="51">
        <v>100</v>
      </c>
      <c r="G18" s="55">
        <f>6000+5000</f>
        <v>11000</v>
      </c>
      <c r="H18" s="108">
        <f t="shared" si="0"/>
        <v>0</v>
      </c>
      <c r="I18" s="109">
        <f t="shared" si="1"/>
        <v>0</v>
      </c>
      <c r="J18" s="51">
        <v>100</v>
      </c>
      <c r="K18" s="55">
        <v>1000</v>
      </c>
      <c r="L18" s="127">
        <f t="shared" si="2"/>
        <v>0</v>
      </c>
      <c r="M18" s="128">
        <f t="shared" si="3"/>
        <v>0</v>
      </c>
      <c r="N18" s="51">
        <v>100</v>
      </c>
      <c r="O18" s="55">
        <f>10000+2500</f>
        <v>12500</v>
      </c>
      <c r="P18" s="127">
        <f t="shared" si="4"/>
        <v>0</v>
      </c>
      <c r="Q18" s="138">
        <f>+E18*O18</f>
        <v>0</v>
      </c>
      <c r="R18" s="52">
        <f t="shared" si="6"/>
        <v>300</v>
      </c>
      <c r="S18" s="93">
        <f t="shared" si="6"/>
        <v>24500</v>
      </c>
      <c r="T18" s="150">
        <f t="shared" si="7"/>
        <v>0</v>
      </c>
      <c r="U18" s="151">
        <f t="shared" si="7"/>
        <v>0</v>
      </c>
    </row>
    <row r="19" spans="1:23" ht="48" thickBot="1" x14ac:dyDescent="0.3">
      <c r="A19" s="170">
        <v>6</v>
      </c>
      <c r="B19" s="172" t="s">
        <v>9</v>
      </c>
      <c r="C19" s="171" t="s">
        <v>1</v>
      </c>
      <c r="D19" s="75" t="s">
        <v>11</v>
      </c>
      <c r="E19" s="227"/>
      <c r="F19" s="53">
        <v>100</v>
      </c>
      <c r="G19" s="56">
        <f>5000+18000</f>
        <v>23000</v>
      </c>
      <c r="H19" s="110">
        <f t="shared" si="0"/>
        <v>0</v>
      </c>
      <c r="I19" s="111">
        <f t="shared" si="1"/>
        <v>0</v>
      </c>
      <c r="J19" s="53">
        <v>100</v>
      </c>
      <c r="K19" s="56">
        <v>4000</v>
      </c>
      <c r="L19" s="129">
        <f t="shared" si="2"/>
        <v>0</v>
      </c>
      <c r="M19" s="130">
        <f t="shared" si="3"/>
        <v>0</v>
      </c>
      <c r="N19" s="53">
        <v>100</v>
      </c>
      <c r="O19" s="56">
        <f>15000+5000</f>
        <v>20000</v>
      </c>
      <c r="P19" s="129">
        <f t="shared" si="4"/>
        <v>0</v>
      </c>
      <c r="Q19" s="139">
        <f>+E19*O19</f>
        <v>0</v>
      </c>
      <c r="R19" s="52">
        <f t="shared" si="6"/>
        <v>300</v>
      </c>
      <c r="S19" s="93">
        <f t="shared" si="6"/>
        <v>47000</v>
      </c>
      <c r="T19" s="150">
        <f t="shared" si="7"/>
        <v>0</v>
      </c>
      <c r="U19" s="151">
        <f t="shared" si="7"/>
        <v>0</v>
      </c>
    </row>
    <row r="20" spans="1:23" ht="32.25" thickBot="1" x14ac:dyDescent="0.3">
      <c r="A20" s="170">
        <v>8</v>
      </c>
      <c r="B20" s="50" t="s">
        <v>41</v>
      </c>
      <c r="C20" s="64" t="s">
        <v>1</v>
      </c>
      <c r="D20" s="74" t="s">
        <v>2</v>
      </c>
      <c r="E20" s="226"/>
      <c r="F20" s="51">
        <v>100</v>
      </c>
      <c r="G20" s="55">
        <v>1200</v>
      </c>
      <c r="H20" s="108">
        <f>+E20*F20</f>
        <v>0</v>
      </c>
      <c r="I20" s="109">
        <f>+E20*G20</f>
        <v>0</v>
      </c>
      <c r="J20" s="51">
        <v>100</v>
      </c>
      <c r="K20" s="55">
        <v>500</v>
      </c>
      <c r="L20" s="127">
        <f>+E20*J20</f>
        <v>0</v>
      </c>
      <c r="M20" s="128">
        <f>+E20*K20</f>
        <v>0</v>
      </c>
      <c r="N20" s="51">
        <v>100</v>
      </c>
      <c r="O20" s="55">
        <v>1500</v>
      </c>
      <c r="P20" s="127">
        <f>+E20*N20</f>
        <v>0</v>
      </c>
      <c r="Q20" s="138">
        <f>+E20*O20</f>
        <v>0</v>
      </c>
      <c r="R20" s="52">
        <f t="shared" si="6"/>
        <v>300</v>
      </c>
      <c r="S20" s="93">
        <f t="shared" si="6"/>
        <v>3200</v>
      </c>
      <c r="T20" s="150">
        <f>+H20+L20+P20</f>
        <v>0</v>
      </c>
      <c r="U20" s="151">
        <f>+Q20+M20+I20</f>
        <v>0</v>
      </c>
    </row>
    <row r="21" spans="1:23" ht="32.25" thickBot="1" x14ac:dyDescent="0.3">
      <c r="A21" s="170">
        <v>10</v>
      </c>
      <c r="B21" s="50" t="s">
        <v>42</v>
      </c>
      <c r="C21" s="64" t="s">
        <v>1</v>
      </c>
      <c r="D21" s="74" t="s">
        <v>2</v>
      </c>
      <c r="E21" s="225"/>
      <c r="F21" s="51">
        <v>0</v>
      </c>
      <c r="G21" s="55">
        <v>0</v>
      </c>
      <c r="H21" s="108">
        <f>+E21*F21</f>
        <v>0</v>
      </c>
      <c r="I21" s="109">
        <f>+E21*G21</f>
        <v>0</v>
      </c>
      <c r="J21" s="51">
        <v>100</v>
      </c>
      <c r="K21" s="55">
        <v>2000</v>
      </c>
      <c r="L21" s="127">
        <f>+E21*J21</f>
        <v>0</v>
      </c>
      <c r="M21" s="128">
        <f>+E21*K21</f>
        <v>0</v>
      </c>
      <c r="N21" s="51">
        <v>0</v>
      </c>
      <c r="O21" s="55">
        <v>0</v>
      </c>
      <c r="P21" s="127">
        <f>+E21*N21</f>
        <v>0</v>
      </c>
      <c r="Q21" s="138">
        <f>+E21*O21</f>
        <v>0</v>
      </c>
      <c r="R21" s="52">
        <f t="shared" si="6"/>
        <v>100</v>
      </c>
      <c r="S21" s="93">
        <f t="shared" si="6"/>
        <v>2000</v>
      </c>
      <c r="T21" s="150">
        <f>+P21+L21+H21</f>
        <v>0</v>
      </c>
      <c r="U21" s="151">
        <f>+Q21+M21+I21</f>
        <v>0</v>
      </c>
    </row>
    <row r="22" spans="1:23" ht="15.75" customHeight="1" x14ac:dyDescent="0.25">
      <c r="A22" s="262" t="s">
        <v>45</v>
      </c>
      <c r="B22" s="263"/>
      <c r="C22" s="12" t="s">
        <v>16</v>
      </c>
      <c r="D22" s="2" t="s">
        <v>2</v>
      </c>
      <c r="E22" s="13"/>
      <c r="F22" s="18">
        <f>+F13+F10</f>
        <v>14000</v>
      </c>
      <c r="G22" s="44">
        <f>+G10+G13</f>
        <v>570330</v>
      </c>
      <c r="H22" s="161">
        <f>+H10+H13</f>
        <v>0</v>
      </c>
      <c r="I22" s="112">
        <f>+I10+I13</f>
        <v>0</v>
      </c>
      <c r="J22" s="85">
        <f>+J13+J10</f>
        <v>7000</v>
      </c>
      <c r="K22" s="34">
        <f>+K10+K13</f>
        <v>19100</v>
      </c>
      <c r="L22" s="162">
        <f>+L10+L13</f>
        <v>0</v>
      </c>
      <c r="M22" s="161">
        <f>+M10+M13</f>
        <v>0</v>
      </c>
      <c r="N22" s="85">
        <f>+N13+N10</f>
        <v>7000</v>
      </c>
      <c r="O22" s="34">
        <f>+O10+O13</f>
        <v>519457</v>
      </c>
      <c r="P22" s="162">
        <f>+P10+P13</f>
        <v>0</v>
      </c>
      <c r="Q22" s="161">
        <f>+Q10+Q13</f>
        <v>0</v>
      </c>
      <c r="R22" s="85">
        <f t="shared" si="6"/>
        <v>28000</v>
      </c>
      <c r="S22" s="89">
        <f t="shared" si="6"/>
        <v>1108887</v>
      </c>
      <c r="T22" s="163">
        <f>+H22+L22+P22</f>
        <v>0</v>
      </c>
      <c r="U22" s="141">
        <f>+I22+M22+Q22</f>
        <v>0</v>
      </c>
    </row>
    <row r="23" spans="1:23" ht="15.75" x14ac:dyDescent="0.25">
      <c r="A23" s="264"/>
      <c r="B23" s="238"/>
      <c r="C23" s="9" t="s">
        <v>17</v>
      </c>
      <c r="D23" s="3" t="s">
        <v>2</v>
      </c>
      <c r="E23" s="68"/>
      <c r="F23" s="19">
        <f>+F14+F11</f>
        <v>200</v>
      </c>
      <c r="G23" s="45">
        <f>+G11+G14</f>
        <v>19052</v>
      </c>
      <c r="H23" s="113">
        <f>+H14+H11</f>
        <v>0</v>
      </c>
      <c r="I23" s="114">
        <f>+I14+I11</f>
        <v>0</v>
      </c>
      <c r="J23" s="22">
        <f>+J14+J11</f>
        <v>100</v>
      </c>
      <c r="K23" s="35">
        <f>+K11+K14</f>
        <v>897</v>
      </c>
      <c r="L23" s="131">
        <f>+L14+L11</f>
        <v>0</v>
      </c>
      <c r="M23" s="113">
        <f>+M14+M11</f>
        <v>0</v>
      </c>
      <c r="N23" s="22">
        <f>+N14+N11</f>
        <v>100</v>
      </c>
      <c r="O23" s="35">
        <f>+O11+O14</f>
        <v>23512</v>
      </c>
      <c r="P23" s="131">
        <f>+P14+P11</f>
        <v>0</v>
      </c>
      <c r="Q23" s="113">
        <f>+Q14+Q11</f>
        <v>0</v>
      </c>
      <c r="R23" s="22">
        <f t="shared" si="6"/>
        <v>400</v>
      </c>
      <c r="S23" s="90">
        <f t="shared" si="6"/>
        <v>43461</v>
      </c>
      <c r="T23" s="152">
        <f t="shared" si="6"/>
        <v>0</v>
      </c>
      <c r="U23" s="153">
        <f t="shared" si="6"/>
        <v>0</v>
      </c>
    </row>
    <row r="24" spans="1:23" ht="15.75" x14ac:dyDescent="0.25">
      <c r="A24" s="264"/>
      <c r="B24" s="238"/>
      <c r="C24" s="65" t="s">
        <v>18</v>
      </c>
      <c r="D24" s="3" t="s">
        <v>4</v>
      </c>
      <c r="E24" s="68"/>
      <c r="F24" s="20">
        <f>+F15+F12</f>
        <v>200</v>
      </c>
      <c r="G24" s="46">
        <f>+G12+G15</f>
        <v>2100</v>
      </c>
      <c r="H24" s="115">
        <f>+H15+H12</f>
        <v>0</v>
      </c>
      <c r="I24" s="116">
        <f>+I15+I12</f>
        <v>0</v>
      </c>
      <c r="J24" s="81">
        <f>+J15+J12</f>
        <v>100</v>
      </c>
      <c r="K24" s="36">
        <f>+K12+K15</f>
        <v>160</v>
      </c>
      <c r="L24" s="132">
        <f>+L15+L12</f>
        <v>0</v>
      </c>
      <c r="M24" s="115">
        <f>+M15+M12</f>
        <v>0</v>
      </c>
      <c r="N24" s="81">
        <f>+N15+N12</f>
        <v>100</v>
      </c>
      <c r="O24" s="36">
        <f>+O12+O15</f>
        <v>1950</v>
      </c>
      <c r="P24" s="132">
        <f>+P15+P12</f>
        <v>0</v>
      </c>
      <c r="Q24" s="115">
        <f>+Q15+Q12</f>
        <v>0</v>
      </c>
      <c r="R24" s="22">
        <f t="shared" si="6"/>
        <v>400</v>
      </c>
      <c r="S24" s="90">
        <f t="shared" si="6"/>
        <v>4210</v>
      </c>
      <c r="T24" s="152">
        <f t="shared" si="6"/>
        <v>0</v>
      </c>
      <c r="U24" s="153">
        <f t="shared" si="6"/>
        <v>0</v>
      </c>
    </row>
    <row r="25" spans="1:23" ht="31.5" x14ac:dyDescent="0.25">
      <c r="A25" s="264"/>
      <c r="B25" s="238"/>
      <c r="C25" s="66" t="s">
        <v>39</v>
      </c>
      <c r="D25" s="14" t="s">
        <v>2</v>
      </c>
      <c r="E25" s="76"/>
      <c r="F25" s="155">
        <f t="shared" ref="F25:Q25" si="8">+F16</f>
        <v>100</v>
      </c>
      <c r="G25" s="90">
        <f t="shared" si="8"/>
        <v>2000</v>
      </c>
      <c r="H25" s="156">
        <f t="shared" si="8"/>
        <v>0</v>
      </c>
      <c r="I25" s="143">
        <f t="shared" si="8"/>
        <v>0</v>
      </c>
      <c r="J25" s="94">
        <f t="shared" si="8"/>
        <v>100</v>
      </c>
      <c r="K25" s="157">
        <f t="shared" si="8"/>
        <v>500</v>
      </c>
      <c r="L25" s="142">
        <f t="shared" si="8"/>
        <v>0</v>
      </c>
      <c r="M25" s="156">
        <f t="shared" si="8"/>
        <v>0</v>
      </c>
      <c r="N25" s="96">
        <f t="shared" si="8"/>
        <v>0</v>
      </c>
      <c r="O25" s="157">
        <f t="shared" si="8"/>
        <v>0</v>
      </c>
      <c r="P25" s="142">
        <f t="shared" si="8"/>
        <v>0</v>
      </c>
      <c r="Q25" s="156">
        <f t="shared" si="8"/>
        <v>0</v>
      </c>
      <c r="R25" s="22">
        <f t="shared" si="6"/>
        <v>200</v>
      </c>
      <c r="S25" s="90">
        <f t="shared" si="6"/>
        <v>2500</v>
      </c>
      <c r="T25" s="152">
        <f t="shared" si="6"/>
        <v>0</v>
      </c>
      <c r="U25" s="153">
        <f t="shared" si="6"/>
        <v>0</v>
      </c>
    </row>
    <row r="26" spans="1:23" ht="31.5" x14ac:dyDescent="0.25">
      <c r="A26" s="264"/>
      <c r="B26" s="238"/>
      <c r="C26" s="66" t="s">
        <v>40</v>
      </c>
      <c r="D26" s="14"/>
      <c r="E26" s="76"/>
      <c r="F26" s="155">
        <f t="shared" ref="F26:Q26" si="9">+F17</f>
        <v>100</v>
      </c>
      <c r="G26" s="90">
        <f t="shared" si="9"/>
        <v>500</v>
      </c>
      <c r="H26" s="156">
        <f t="shared" si="9"/>
        <v>0</v>
      </c>
      <c r="I26" s="143">
        <f t="shared" si="9"/>
        <v>0</v>
      </c>
      <c r="J26" s="94">
        <f t="shared" si="9"/>
        <v>0</v>
      </c>
      <c r="K26" s="157">
        <f t="shared" si="9"/>
        <v>0</v>
      </c>
      <c r="L26" s="142">
        <f t="shared" si="9"/>
        <v>0</v>
      </c>
      <c r="M26" s="156">
        <f t="shared" si="9"/>
        <v>0</v>
      </c>
      <c r="N26" s="96">
        <f t="shared" si="9"/>
        <v>100</v>
      </c>
      <c r="O26" s="157">
        <f t="shared" si="9"/>
        <v>2500</v>
      </c>
      <c r="P26" s="142">
        <f t="shared" si="9"/>
        <v>0</v>
      </c>
      <c r="Q26" s="156">
        <f t="shared" si="9"/>
        <v>0</v>
      </c>
      <c r="R26" s="22">
        <f t="shared" ref="R26:U31" si="10">+F26+J26+N26</f>
        <v>200</v>
      </c>
      <c r="S26" s="90">
        <f t="shared" si="10"/>
        <v>3000</v>
      </c>
      <c r="T26" s="152">
        <f t="shared" si="10"/>
        <v>0</v>
      </c>
      <c r="U26" s="153">
        <f t="shared" si="10"/>
        <v>0</v>
      </c>
    </row>
    <row r="27" spans="1:23" ht="47.25" x14ac:dyDescent="0.25">
      <c r="A27" s="264"/>
      <c r="B27" s="238"/>
      <c r="C27" s="66" t="s">
        <v>14</v>
      </c>
      <c r="D27" s="15" t="s">
        <v>2</v>
      </c>
      <c r="E27" s="77"/>
      <c r="F27" s="155">
        <f t="shared" ref="F27:Q27" si="11">+F18</f>
        <v>100</v>
      </c>
      <c r="G27" s="90">
        <f t="shared" si="11"/>
        <v>11000</v>
      </c>
      <c r="H27" s="156">
        <f t="shared" si="11"/>
        <v>0</v>
      </c>
      <c r="I27" s="143">
        <f t="shared" si="11"/>
        <v>0</v>
      </c>
      <c r="J27" s="94">
        <f t="shared" si="11"/>
        <v>100</v>
      </c>
      <c r="K27" s="157">
        <f t="shared" si="11"/>
        <v>1000</v>
      </c>
      <c r="L27" s="142">
        <f t="shared" si="11"/>
        <v>0</v>
      </c>
      <c r="M27" s="156">
        <f t="shared" si="11"/>
        <v>0</v>
      </c>
      <c r="N27" s="96">
        <f t="shared" si="11"/>
        <v>100</v>
      </c>
      <c r="O27" s="157">
        <f t="shared" si="11"/>
        <v>12500</v>
      </c>
      <c r="P27" s="142">
        <f t="shared" si="11"/>
        <v>0</v>
      </c>
      <c r="Q27" s="156">
        <f t="shared" si="11"/>
        <v>0</v>
      </c>
      <c r="R27" s="22">
        <f t="shared" si="10"/>
        <v>300</v>
      </c>
      <c r="S27" s="90">
        <f t="shared" si="10"/>
        <v>24500</v>
      </c>
      <c r="T27" s="152">
        <f t="shared" si="10"/>
        <v>0</v>
      </c>
      <c r="U27" s="153">
        <f t="shared" si="10"/>
        <v>0</v>
      </c>
    </row>
    <row r="28" spans="1:23" ht="31.5" x14ac:dyDescent="0.25">
      <c r="A28" s="264"/>
      <c r="B28" s="238"/>
      <c r="C28" s="66" t="s">
        <v>15</v>
      </c>
      <c r="D28" s="15" t="s">
        <v>10</v>
      </c>
      <c r="E28" s="77"/>
      <c r="F28" s="155">
        <f t="shared" ref="F28:Q28" si="12">+F19</f>
        <v>100</v>
      </c>
      <c r="G28" s="90">
        <f t="shared" si="12"/>
        <v>23000</v>
      </c>
      <c r="H28" s="156">
        <f t="shared" si="12"/>
        <v>0</v>
      </c>
      <c r="I28" s="143">
        <f t="shared" si="12"/>
        <v>0</v>
      </c>
      <c r="J28" s="94">
        <f t="shared" si="12"/>
        <v>100</v>
      </c>
      <c r="K28" s="157">
        <f t="shared" si="12"/>
        <v>4000</v>
      </c>
      <c r="L28" s="142">
        <f t="shared" si="12"/>
        <v>0</v>
      </c>
      <c r="M28" s="156">
        <f t="shared" si="12"/>
        <v>0</v>
      </c>
      <c r="N28" s="96">
        <f t="shared" si="12"/>
        <v>100</v>
      </c>
      <c r="O28" s="157">
        <f t="shared" si="12"/>
        <v>20000</v>
      </c>
      <c r="P28" s="142">
        <f t="shared" si="12"/>
        <v>0</v>
      </c>
      <c r="Q28" s="156">
        <f t="shared" si="12"/>
        <v>0</v>
      </c>
      <c r="R28" s="22">
        <f t="shared" si="10"/>
        <v>300</v>
      </c>
      <c r="S28" s="90">
        <f t="shared" si="10"/>
        <v>47000</v>
      </c>
      <c r="T28" s="152">
        <f t="shared" si="10"/>
        <v>0</v>
      </c>
      <c r="U28" s="153">
        <f t="shared" si="10"/>
        <v>0</v>
      </c>
    </row>
    <row r="29" spans="1:23" ht="31.5" x14ac:dyDescent="0.25">
      <c r="A29" s="264"/>
      <c r="B29" s="238"/>
      <c r="C29" s="66" t="s">
        <v>43</v>
      </c>
      <c r="D29" s="15" t="s">
        <v>2</v>
      </c>
      <c r="E29" s="77"/>
      <c r="F29" s="155">
        <f t="shared" ref="F29:Q29" si="13">+F20</f>
        <v>100</v>
      </c>
      <c r="G29" s="90">
        <f t="shared" si="13"/>
        <v>1200</v>
      </c>
      <c r="H29" s="156">
        <f t="shared" si="13"/>
        <v>0</v>
      </c>
      <c r="I29" s="143">
        <f t="shared" si="13"/>
        <v>0</v>
      </c>
      <c r="J29" s="94">
        <f t="shared" si="13"/>
        <v>100</v>
      </c>
      <c r="K29" s="157">
        <f t="shared" si="13"/>
        <v>500</v>
      </c>
      <c r="L29" s="142">
        <f t="shared" si="13"/>
        <v>0</v>
      </c>
      <c r="M29" s="156">
        <f t="shared" si="13"/>
        <v>0</v>
      </c>
      <c r="N29" s="96">
        <f t="shared" si="13"/>
        <v>100</v>
      </c>
      <c r="O29" s="157">
        <f t="shared" si="13"/>
        <v>1500</v>
      </c>
      <c r="P29" s="142">
        <f t="shared" si="13"/>
        <v>0</v>
      </c>
      <c r="Q29" s="156">
        <f t="shared" si="13"/>
        <v>0</v>
      </c>
      <c r="R29" s="22">
        <f t="shared" si="10"/>
        <v>300</v>
      </c>
      <c r="S29" s="90">
        <f t="shared" si="10"/>
        <v>3200</v>
      </c>
      <c r="T29" s="152">
        <f t="shared" si="10"/>
        <v>0</v>
      </c>
      <c r="U29" s="153">
        <f t="shared" si="10"/>
        <v>0</v>
      </c>
    </row>
    <row r="30" spans="1:23" ht="32.25" thickBot="1" x14ac:dyDescent="0.3">
      <c r="A30" s="265"/>
      <c r="B30" s="266"/>
      <c r="C30" s="67" t="s">
        <v>44</v>
      </c>
      <c r="D30" s="16" t="s">
        <v>2</v>
      </c>
      <c r="E30" s="78"/>
      <c r="F30" s="158">
        <f t="shared" ref="F30:Q30" si="14">+F21</f>
        <v>0</v>
      </c>
      <c r="G30" s="92">
        <f t="shared" si="14"/>
        <v>0</v>
      </c>
      <c r="H30" s="159">
        <f t="shared" si="14"/>
        <v>0</v>
      </c>
      <c r="I30" s="145">
        <f t="shared" si="14"/>
        <v>0</v>
      </c>
      <c r="J30" s="95">
        <f t="shared" si="14"/>
        <v>100</v>
      </c>
      <c r="K30" s="160">
        <f t="shared" si="14"/>
        <v>2000</v>
      </c>
      <c r="L30" s="144">
        <f t="shared" si="14"/>
        <v>0</v>
      </c>
      <c r="M30" s="159">
        <f t="shared" si="14"/>
        <v>0</v>
      </c>
      <c r="N30" s="97">
        <f t="shared" si="14"/>
        <v>0</v>
      </c>
      <c r="O30" s="160">
        <f t="shared" si="14"/>
        <v>0</v>
      </c>
      <c r="P30" s="144">
        <f t="shared" si="14"/>
        <v>0</v>
      </c>
      <c r="Q30" s="159">
        <f t="shared" si="14"/>
        <v>0</v>
      </c>
      <c r="R30" s="91">
        <f t="shared" si="10"/>
        <v>100</v>
      </c>
      <c r="S30" s="92">
        <f t="shared" si="10"/>
        <v>2000</v>
      </c>
      <c r="T30" s="164">
        <f t="shared" si="10"/>
        <v>0</v>
      </c>
      <c r="U30" s="149">
        <f t="shared" si="10"/>
        <v>0</v>
      </c>
      <c r="V30" s="154"/>
      <c r="W30" s="154"/>
    </row>
    <row r="31" spans="1:23" ht="16.5" thickBot="1" x14ac:dyDescent="0.3">
      <c r="A31" s="241" t="s">
        <v>46</v>
      </c>
      <c r="B31" s="242"/>
      <c r="C31" s="242"/>
      <c r="D31" s="242"/>
      <c r="E31" s="242"/>
      <c r="F31" s="242"/>
      <c r="G31" s="242"/>
      <c r="H31" s="169">
        <f>SUM(H22:H30)</f>
        <v>0</v>
      </c>
      <c r="I31" s="168">
        <f>SUM(I22:I30)</f>
        <v>0</v>
      </c>
      <c r="J31" s="165"/>
      <c r="K31" s="166"/>
      <c r="L31" s="169">
        <f>SUM(L22:L30)</f>
        <v>0</v>
      </c>
      <c r="M31" s="168">
        <f>SUM(M22:M30)</f>
        <v>0</v>
      </c>
      <c r="N31" s="166"/>
      <c r="O31" s="166"/>
      <c r="P31" s="169">
        <f>SUM(P22:P30)</f>
        <v>0</v>
      </c>
      <c r="Q31" s="168">
        <f>SUM(Q22:Q30)</f>
        <v>0</v>
      </c>
      <c r="R31" s="167"/>
      <c r="S31" s="166"/>
      <c r="T31" s="169">
        <f t="shared" si="10"/>
        <v>0</v>
      </c>
      <c r="U31" s="168">
        <f t="shared" si="10"/>
        <v>0</v>
      </c>
    </row>
    <row r="32" spans="1:23" x14ac:dyDescent="0.25">
      <c r="B32" s="228" t="s">
        <v>124</v>
      </c>
      <c r="R32" s="10"/>
    </row>
    <row r="33" spans="2:18" x14ac:dyDescent="0.25">
      <c r="R33" s="10"/>
    </row>
    <row r="34" spans="2:18" x14ac:dyDescent="0.25">
      <c r="B34" s="17" t="s">
        <v>129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2:18" x14ac:dyDescent="0.2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2:18" x14ac:dyDescent="0.2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2:18" x14ac:dyDescent="0.2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2:18" x14ac:dyDescent="0.2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</row>
    <row r="39" spans="2:18" x14ac:dyDescent="0.2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</row>
    <row r="40" spans="2:18" x14ac:dyDescent="0.2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2:18" x14ac:dyDescent="0.2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2:18" x14ac:dyDescent="0.2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</sheetData>
  <mergeCells count="22">
    <mergeCell ref="A31:G31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22:B30"/>
    <mergeCell ref="A3:Q3"/>
    <mergeCell ref="B4:Q4"/>
    <mergeCell ref="A6:A8"/>
    <mergeCell ref="B6:B8"/>
    <mergeCell ref="C6:C8"/>
    <mergeCell ref="D6:D8"/>
    <mergeCell ref="E6:E8"/>
    <mergeCell ref="F6:Q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2684B-E21E-4594-8795-B182FA17967D}">
  <dimension ref="A1:D176"/>
  <sheetViews>
    <sheetView zoomScaleNormal="100" workbookViewId="0">
      <selection activeCell="J13" sqref="J13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128</v>
      </c>
      <c r="C1" t="s">
        <v>131</v>
      </c>
    </row>
    <row r="3" spans="1:4" ht="21.75" customHeight="1" x14ac:dyDescent="0.25">
      <c r="A3" s="201"/>
      <c r="B3" s="202" t="s">
        <v>125</v>
      </c>
      <c r="C3" s="203"/>
    </row>
    <row r="4" spans="1:4" ht="23.25" customHeight="1" x14ac:dyDescent="0.25">
      <c r="A4" s="275" t="s">
        <v>121</v>
      </c>
      <c r="B4" s="275"/>
      <c r="C4" s="275"/>
      <c r="D4" s="275"/>
    </row>
    <row r="5" spans="1:4" ht="30.75" customHeight="1" x14ac:dyDescent="0.25">
      <c r="A5" s="275"/>
      <c r="B5" s="275"/>
      <c r="C5" s="275"/>
      <c r="D5" s="275"/>
    </row>
    <row r="6" spans="1:4" ht="14.1" customHeight="1" x14ac:dyDescent="0.25">
      <c r="A6" s="204" t="s">
        <v>48</v>
      </c>
      <c r="B6" s="205" t="s">
        <v>115</v>
      </c>
      <c r="C6" s="206" t="s">
        <v>7</v>
      </c>
      <c r="D6" s="200" t="s">
        <v>118</v>
      </c>
    </row>
    <row r="7" spans="1:4" ht="14.1" customHeight="1" x14ac:dyDescent="0.25">
      <c r="A7" s="190" t="s">
        <v>114</v>
      </c>
      <c r="B7" s="191" t="s">
        <v>122</v>
      </c>
      <c r="C7" s="188" t="s">
        <v>113</v>
      </c>
      <c r="D7" s="200"/>
    </row>
    <row r="8" spans="1:4" ht="14.1" customHeight="1" x14ac:dyDescent="0.25">
      <c r="A8" s="277"/>
      <c r="B8" s="189" t="s">
        <v>52</v>
      </c>
      <c r="C8" s="270"/>
      <c r="D8" s="276"/>
    </row>
    <row r="9" spans="1:4" ht="14.1" customHeight="1" x14ac:dyDescent="0.25">
      <c r="A9" s="278"/>
      <c r="B9" s="192" t="s">
        <v>53</v>
      </c>
      <c r="C9" s="271"/>
      <c r="D9" s="273"/>
    </row>
    <row r="10" spans="1:4" ht="14.1" customHeight="1" x14ac:dyDescent="0.25">
      <c r="A10" s="278"/>
      <c r="B10" s="193" t="s">
        <v>54</v>
      </c>
      <c r="C10" s="271"/>
      <c r="D10" s="273"/>
    </row>
    <row r="11" spans="1:4" ht="14.1" customHeight="1" x14ac:dyDescent="0.25">
      <c r="A11" s="278"/>
      <c r="B11" s="192" t="s">
        <v>96</v>
      </c>
      <c r="C11" s="271"/>
      <c r="D11" s="273"/>
    </row>
    <row r="12" spans="1:4" ht="14.1" customHeight="1" x14ac:dyDescent="0.25">
      <c r="A12" s="278"/>
      <c r="B12" s="193" t="s">
        <v>60</v>
      </c>
      <c r="C12" s="271"/>
      <c r="D12" s="273"/>
    </row>
    <row r="13" spans="1:4" ht="14.1" customHeight="1" x14ac:dyDescent="0.25">
      <c r="A13" s="278"/>
      <c r="B13" s="193" t="s">
        <v>97</v>
      </c>
      <c r="C13" s="271"/>
      <c r="D13" s="273"/>
    </row>
    <row r="14" spans="1:4" ht="14.1" customHeight="1" x14ac:dyDescent="0.25">
      <c r="A14" s="278"/>
      <c r="B14" s="193" t="s">
        <v>98</v>
      </c>
      <c r="C14" s="271"/>
      <c r="D14" s="273"/>
    </row>
    <row r="15" spans="1:4" ht="14.1" customHeight="1" x14ac:dyDescent="0.25">
      <c r="A15" s="278"/>
      <c r="B15" s="193" t="s">
        <v>63</v>
      </c>
      <c r="C15" s="271"/>
      <c r="D15" s="273"/>
    </row>
    <row r="16" spans="1:4" ht="14.1" customHeight="1" x14ac:dyDescent="0.25">
      <c r="A16" s="278"/>
      <c r="B16" s="192" t="s">
        <v>64</v>
      </c>
      <c r="C16" s="271"/>
      <c r="D16" s="273"/>
    </row>
    <row r="17" spans="1:4" ht="14.1" customHeight="1" x14ac:dyDescent="0.25">
      <c r="A17" s="278"/>
      <c r="B17" s="192" t="s">
        <v>65</v>
      </c>
      <c r="C17" s="271"/>
      <c r="D17" s="273"/>
    </row>
    <row r="18" spans="1:4" ht="14.1" customHeight="1" x14ac:dyDescent="0.25">
      <c r="A18" s="278"/>
      <c r="B18" s="194" t="s">
        <v>66</v>
      </c>
      <c r="C18" s="271"/>
      <c r="D18" s="273"/>
    </row>
    <row r="19" spans="1:4" ht="14.1" customHeight="1" x14ac:dyDescent="0.25">
      <c r="A19" s="278"/>
      <c r="B19" s="195" t="s">
        <v>67</v>
      </c>
      <c r="C19" s="271"/>
      <c r="D19" s="273"/>
    </row>
    <row r="20" spans="1:4" ht="14.1" customHeight="1" x14ac:dyDescent="0.25">
      <c r="A20" s="278"/>
      <c r="B20" s="196" t="s">
        <v>68</v>
      </c>
      <c r="C20" s="271"/>
      <c r="D20" s="273"/>
    </row>
    <row r="21" spans="1:4" ht="14.1" customHeight="1" x14ac:dyDescent="0.25">
      <c r="A21" s="279"/>
      <c r="B21" s="189" t="s">
        <v>69</v>
      </c>
      <c r="C21" s="272"/>
      <c r="D21" s="274"/>
    </row>
    <row r="22" spans="1:4" ht="14.1" customHeight="1" x14ac:dyDescent="0.25">
      <c r="A22" s="197" t="s">
        <v>95</v>
      </c>
      <c r="B22" s="191" t="s">
        <v>123</v>
      </c>
      <c r="C22" s="188" t="s">
        <v>51</v>
      </c>
      <c r="D22" s="200"/>
    </row>
    <row r="23" spans="1:4" ht="14.1" customHeight="1" x14ac:dyDescent="0.25">
      <c r="A23" s="267"/>
      <c r="B23" s="189" t="s">
        <v>52</v>
      </c>
      <c r="C23" s="270"/>
      <c r="D23" s="276"/>
    </row>
    <row r="24" spans="1:4" ht="14.1" customHeight="1" x14ac:dyDescent="0.25">
      <c r="A24" s="268"/>
      <c r="B24" s="192" t="s">
        <v>53</v>
      </c>
      <c r="C24" s="271"/>
      <c r="D24" s="273"/>
    </row>
    <row r="25" spans="1:4" ht="14.1" customHeight="1" x14ac:dyDescent="0.25">
      <c r="A25" s="268"/>
      <c r="B25" s="193" t="s">
        <v>54</v>
      </c>
      <c r="C25" s="271"/>
      <c r="D25" s="273"/>
    </row>
    <row r="26" spans="1:4" ht="14.1" customHeight="1" x14ac:dyDescent="0.25">
      <c r="A26" s="268"/>
      <c r="B26" s="192" t="s">
        <v>96</v>
      </c>
      <c r="C26" s="271"/>
      <c r="D26" s="273"/>
    </row>
    <row r="27" spans="1:4" ht="14.1" customHeight="1" x14ac:dyDescent="0.25">
      <c r="A27" s="268"/>
      <c r="B27" s="193" t="s">
        <v>60</v>
      </c>
      <c r="C27" s="271"/>
      <c r="D27" s="273"/>
    </row>
    <row r="28" spans="1:4" ht="14.1" customHeight="1" x14ac:dyDescent="0.25">
      <c r="A28" s="268"/>
      <c r="B28" s="193" t="s">
        <v>97</v>
      </c>
      <c r="C28" s="271"/>
      <c r="D28" s="273"/>
    </row>
    <row r="29" spans="1:4" ht="14.1" customHeight="1" x14ac:dyDescent="0.25">
      <c r="A29" s="268"/>
      <c r="B29" s="193" t="s">
        <v>98</v>
      </c>
      <c r="C29" s="271"/>
      <c r="D29" s="273"/>
    </row>
    <row r="30" spans="1:4" ht="14.1" customHeight="1" x14ac:dyDescent="0.25">
      <c r="A30" s="268"/>
      <c r="B30" s="193" t="s">
        <v>63</v>
      </c>
      <c r="C30" s="271"/>
      <c r="D30" s="273"/>
    </row>
    <row r="31" spans="1:4" ht="14.1" customHeight="1" x14ac:dyDescent="0.25">
      <c r="A31" s="268"/>
      <c r="B31" s="192" t="s">
        <v>64</v>
      </c>
      <c r="C31" s="271"/>
      <c r="D31" s="273"/>
    </row>
    <row r="32" spans="1:4" ht="14.1" customHeight="1" x14ac:dyDescent="0.25">
      <c r="A32" s="268"/>
      <c r="B32" s="192" t="s">
        <v>65</v>
      </c>
      <c r="C32" s="271"/>
      <c r="D32" s="273"/>
    </row>
    <row r="33" spans="1:4" ht="14.1" customHeight="1" x14ac:dyDescent="0.25">
      <c r="A33" s="268"/>
      <c r="B33" s="194" t="s">
        <v>66</v>
      </c>
      <c r="C33" s="271"/>
      <c r="D33" s="273"/>
    </row>
    <row r="34" spans="1:4" ht="14.1" customHeight="1" x14ac:dyDescent="0.25">
      <c r="A34" s="268"/>
      <c r="B34" s="195" t="s">
        <v>67</v>
      </c>
      <c r="C34" s="271"/>
      <c r="D34" s="273"/>
    </row>
    <row r="35" spans="1:4" ht="14.1" customHeight="1" x14ac:dyDescent="0.25">
      <c r="A35" s="268"/>
      <c r="B35" s="196" t="s">
        <v>68</v>
      </c>
      <c r="C35" s="271"/>
      <c r="D35" s="273"/>
    </row>
    <row r="36" spans="1:4" ht="14.1" customHeight="1" x14ac:dyDescent="0.25">
      <c r="A36" s="269"/>
      <c r="B36" s="189" t="s">
        <v>69</v>
      </c>
      <c r="C36" s="272"/>
      <c r="D36" s="274"/>
    </row>
    <row r="37" spans="1:4" ht="14.1" customHeight="1" x14ac:dyDescent="0.25">
      <c r="A37" s="198" t="s">
        <v>99</v>
      </c>
      <c r="B37" s="191" t="s">
        <v>100</v>
      </c>
      <c r="C37" s="188" t="s">
        <v>101</v>
      </c>
      <c r="D37" s="200"/>
    </row>
    <row r="38" spans="1:4" ht="14.1" customHeight="1" x14ac:dyDescent="0.25">
      <c r="A38" s="280"/>
      <c r="B38" s="192" t="s">
        <v>52</v>
      </c>
      <c r="C38" s="280"/>
      <c r="D38" s="276"/>
    </row>
    <row r="39" spans="1:4" ht="14.1" customHeight="1" x14ac:dyDescent="0.25">
      <c r="A39" s="281"/>
      <c r="B39" s="192" t="s">
        <v>53</v>
      </c>
      <c r="C39" s="281"/>
      <c r="D39" s="273"/>
    </row>
    <row r="40" spans="1:4" ht="14.1" customHeight="1" x14ac:dyDescent="0.25">
      <c r="A40" s="281"/>
      <c r="B40" s="193" t="s">
        <v>54</v>
      </c>
      <c r="C40" s="281"/>
      <c r="D40" s="273"/>
    </row>
    <row r="41" spans="1:4" ht="14.1" customHeight="1" x14ac:dyDescent="0.25">
      <c r="A41" s="281"/>
      <c r="B41" s="193" t="s">
        <v>102</v>
      </c>
      <c r="C41" s="281"/>
      <c r="D41" s="273"/>
    </row>
    <row r="42" spans="1:4" ht="14.1" customHeight="1" x14ac:dyDescent="0.25">
      <c r="A42" s="281"/>
      <c r="B42" s="193" t="s">
        <v>63</v>
      </c>
      <c r="C42" s="281"/>
      <c r="D42" s="273"/>
    </row>
    <row r="43" spans="1:4" ht="14.1" customHeight="1" x14ac:dyDescent="0.25">
      <c r="A43" s="281"/>
      <c r="B43" s="192" t="s">
        <v>64</v>
      </c>
      <c r="C43" s="281"/>
      <c r="D43" s="273"/>
    </row>
    <row r="44" spans="1:4" ht="14.1" customHeight="1" x14ac:dyDescent="0.25">
      <c r="A44" s="281"/>
      <c r="B44" s="192" t="s">
        <v>103</v>
      </c>
      <c r="C44" s="281"/>
      <c r="D44" s="273"/>
    </row>
    <row r="45" spans="1:4" ht="14.1" customHeight="1" x14ac:dyDescent="0.25">
      <c r="A45" s="281"/>
      <c r="B45" s="194" t="s">
        <v>66</v>
      </c>
      <c r="C45" s="281"/>
      <c r="D45" s="273"/>
    </row>
    <row r="46" spans="1:4" ht="14.1" customHeight="1" x14ac:dyDescent="0.25">
      <c r="A46" s="281"/>
      <c r="B46" s="195" t="s">
        <v>104</v>
      </c>
      <c r="C46" s="281"/>
      <c r="D46" s="273"/>
    </row>
    <row r="47" spans="1:4" ht="14.1" customHeight="1" x14ac:dyDescent="0.25">
      <c r="A47" s="281"/>
      <c r="B47" s="196" t="s">
        <v>68</v>
      </c>
      <c r="C47" s="281"/>
      <c r="D47" s="273"/>
    </row>
    <row r="48" spans="1:4" ht="14.1" customHeight="1" x14ac:dyDescent="0.25">
      <c r="A48" s="282"/>
      <c r="B48" s="189" t="s">
        <v>69</v>
      </c>
      <c r="C48" s="282"/>
      <c r="D48" s="274"/>
    </row>
    <row r="49" spans="1:4" ht="14.1" customHeight="1" x14ac:dyDescent="0.25">
      <c r="A49" s="197" t="s">
        <v>105</v>
      </c>
      <c r="B49" s="191" t="s">
        <v>106</v>
      </c>
      <c r="C49" s="188" t="s">
        <v>51</v>
      </c>
      <c r="D49" s="200"/>
    </row>
    <row r="50" spans="1:4" ht="14.1" customHeight="1" x14ac:dyDescent="0.25">
      <c r="A50" s="267"/>
      <c r="B50" s="189" t="s">
        <v>52</v>
      </c>
      <c r="C50" s="270"/>
      <c r="D50" s="276"/>
    </row>
    <row r="51" spans="1:4" ht="14.1" customHeight="1" x14ac:dyDescent="0.25">
      <c r="A51" s="268"/>
      <c r="B51" s="192" t="s">
        <v>53</v>
      </c>
      <c r="C51" s="271"/>
      <c r="D51" s="273"/>
    </row>
    <row r="52" spans="1:4" ht="14.1" customHeight="1" x14ac:dyDescent="0.25">
      <c r="A52" s="268"/>
      <c r="B52" s="193" t="s">
        <v>54</v>
      </c>
      <c r="C52" s="271"/>
      <c r="D52" s="273"/>
    </row>
    <row r="53" spans="1:4" ht="14.1" customHeight="1" x14ac:dyDescent="0.25">
      <c r="A53" s="268"/>
      <c r="B53" s="192" t="s">
        <v>107</v>
      </c>
      <c r="C53" s="271"/>
      <c r="D53" s="273"/>
    </row>
    <row r="54" spans="1:4" ht="14.1" customHeight="1" x14ac:dyDescent="0.25">
      <c r="A54" s="268"/>
      <c r="B54" s="192" t="s">
        <v>108</v>
      </c>
      <c r="C54" s="271"/>
      <c r="D54" s="273"/>
    </row>
    <row r="55" spans="1:4" ht="14.1" customHeight="1" x14ac:dyDescent="0.25">
      <c r="A55" s="268"/>
      <c r="B55" s="193" t="s">
        <v>109</v>
      </c>
      <c r="C55" s="271"/>
      <c r="D55" s="273"/>
    </row>
    <row r="56" spans="1:4" ht="14.1" customHeight="1" x14ac:dyDescent="0.25">
      <c r="A56" s="268"/>
      <c r="B56" s="193" t="s">
        <v>110</v>
      </c>
      <c r="C56" s="271"/>
      <c r="D56" s="273"/>
    </row>
    <row r="57" spans="1:4" ht="14.1" customHeight="1" x14ac:dyDescent="0.25">
      <c r="A57" s="268"/>
      <c r="B57" s="193" t="s">
        <v>111</v>
      </c>
      <c r="C57" s="271"/>
      <c r="D57" s="273"/>
    </row>
    <row r="58" spans="1:4" ht="14.1" customHeight="1" x14ac:dyDescent="0.25">
      <c r="A58" s="268"/>
      <c r="B58" s="193" t="s">
        <v>112</v>
      </c>
      <c r="C58" s="271"/>
      <c r="D58" s="273"/>
    </row>
    <row r="59" spans="1:4" ht="14.1" customHeight="1" x14ac:dyDescent="0.25">
      <c r="A59" s="268"/>
      <c r="B59" s="193" t="s">
        <v>103</v>
      </c>
      <c r="C59" s="271"/>
      <c r="D59" s="273"/>
    </row>
    <row r="60" spans="1:4" ht="14.1" customHeight="1" x14ac:dyDescent="0.25">
      <c r="A60" s="268"/>
      <c r="B60" s="194" t="s">
        <v>66</v>
      </c>
      <c r="C60" s="271"/>
      <c r="D60" s="273"/>
    </row>
    <row r="61" spans="1:4" ht="14.1" customHeight="1" x14ac:dyDescent="0.25">
      <c r="A61" s="268"/>
      <c r="B61" s="193" t="s">
        <v>67</v>
      </c>
      <c r="C61" s="271"/>
      <c r="D61" s="273"/>
    </row>
    <row r="62" spans="1:4" ht="14.1" customHeight="1" x14ac:dyDescent="0.25">
      <c r="A62" s="268"/>
      <c r="B62" s="193" t="s">
        <v>68</v>
      </c>
      <c r="C62" s="271"/>
      <c r="D62" s="273"/>
    </row>
    <row r="63" spans="1:4" ht="14.1" customHeight="1" x14ac:dyDescent="0.25">
      <c r="A63" s="269"/>
      <c r="B63" s="189" t="s">
        <v>69</v>
      </c>
      <c r="C63" s="272"/>
      <c r="D63" s="274"/>
    </row>
    <row r="64" spans="1:4" ht="14.1" customHeight="1" x14ac:dyDescent="0.25">
      <c r="A64" s="174" t="s">
        <v>48</v>
      </c>
      <c r="B64" s="175" t="s">
        <v>120</v>
      </c>
      <c r="C64" s="176" t="s">
        <v>7</v>
      </c>
      <c r="D64" s="200" t="s">
        <v>118</v>
      </c>
    </row>
    <row r="65" spans="1:4" ht="14.1" customHeight="1" x14ac:dyDescent="0.25">
      <c r="A65" s="178"/>
      <c r="B65" s="179" t="s">
        <v>49</v>
      </c>
      <c r="C65" s="218"/>
      <c r="D65" s="200"/>
    </row>
    <row r="66" spans="1:4" ht="14.1" customHeight="1" x14ac:dyDescent="0.25">
      <c r="A66" s="217" t="s">
        <v>119</v>
      </c>
      <c r="B66" s="213" t="s">
        <v>50</v>
      </c>
      <c r="C66" s="219" t="s">
        <v>51</v>
      </c>
      <c r="D66" s="200"/>
    </row>
    <row r="67" spans="1:4" ht="14.1" customHeight="1" x14ac:dyDescent="0.25">
      <c r="A67" s="276"/>
      <c r="B67" s="216" t="s">
        <v>52</v>
      </c>
      <c r="C67" s="283"/>
      <c r="D67" s="276"/>
    </row>
    <row r="68" spans="1:4" ht="14.1" customHeight="1" x14ac:dyDescent="0.25">
      <c r="A68" s="273"/>
      <c r="B68" s="180" t="s">
        <v>53</v>
      </c>
      <c r="C68" s="284"/>
      <c r="D68" s="273"/>
    </row>
    <row r="69" spans="1:4" ht="14.1" customHeight="1" x14ac:dyDescent="0.25">
      <c r="A69" s="273"/>
      <c r="B69" s="180" t="s">
        <v>54</v>
      </c>
      <c r="C69" s="284"/>
      <c r="D69" s="273"/>
    </row>
    <row r="70" spans="1:4" ht="14.1" customHeight="1" x14ac:dyDescent="0.25">
      <c r="A70" s="273"/>
      <c r="B70" s="180" t="s">
        <v>55</v>
      </c>
      <c r="C70" s="284"/>
      <c r="D70" s="273"/>
    </row>
    <row r="71" spans="1:4" ht="14.1" customHeight="1" x14ac:dyDescent="0.25">
      <c r="A71" s="273"/>
      <c r="B71" s="180" t="s">
        <v>56</v>
      </c>
      <c r="C71" s="284"/>
      <c r="D71" s="273"/>
    </row>
    <row r="72" spans="1:4" ht="14.1" customHeight="1" x14ac:dyDescent="0.25">
      <c r="A72" s="273"/>
      <c r="B72" s="180" t="s">
        <v>57</v>
      </c>
      <c r="C72" s="284"/>
      <c r="D72" s="273"/>
    </row>
    <row r="73" spans="1:4" ht="14.1" customHeight="1" x14ac:dyDescent="0.25">
      <c r="A73" s="273"/>
      <c r="B73" s="180" t="s">
        <v>58</v>
      </c>
      <c r="C73" s="284"/>
      <c r="D73" s="273"/>
    </row>
    <row r="74" spans="1:4" ht="14.1" customHeight="1" x14ac:dyDescent="0.25">
      <c r="A74" s="273"/>
      <c r="B74" s="180" t="s">
        <v>59</v>
      </c>
      <c r="C74" s="284"/>
      <c r="D74" s="273"/>
    </row>
    <row r="75" spans="1:4" ht="14.1" customHeight="1" x14ac:dyDescent="0.25">
      <c r="A75" s="273"/>
      <c r="B75" s="180" t="s">
        <v>60</v>
      </c>
      <c r="C75" s="284"/>
      <c r="D75" s="273"/>
    </row>
    <row r="76" spans="1:4" ht="14.1" customHeight="1" x14ac:dyDescent="0.25">
      <c r="A76" s="273"/>
      <c r="B76" s="180" t="s">
        <v>61</v>
      </c>
      <c r="C76" s="284"/>
      <c r="D76" s="273"/>
    </row>
    <row r="77" spans="1:4" ht="14.1" customHeight="1" x14ac:dyDescent="0.25">
      <c r="A77" s="273"/>
      <c r="B77" s="180" t="s">
        <v>62</v>
      </c>
      <c r="C77" s="284"/>
      <c r="D77" s="273"/>
    </row>
    <row r="78" spans="1:4" ht="14.1" customHeight="1" x14ac:dyDescent="0.25">
      <c r="A78" s="273"/>
      <c r="B78" s="180" t="s">
        <v>63</v>
      </c>
      <c r="C78" s="284"/>
      <c r="D78" s="273"/>
    </row>
    <row r="79" spans="1:4" ht="14.1" customHeight="1" x14ac:dyDescent="0.25">
      <c r="A79" s="273"/>
      <c r="B79" s="180" t="s">
        <v>64</v>
      </c>
      <c r="C79" s="284"/>
      <c r="D79" s="273"/>
    </row>
    <row r="80" spans="1:4" ht="14.1" customHeight="1" x14ac:dyDescent="0.25">
      <c r="A80" s="273"/>
      <c r="B80" s="180" t="s">
        <v>65</v>
      </c>
      <c r="C80" s="284"/>
      <c r="D80" s="273"/>
    </row>
    <row r="81" spans="1:4" ht="14.1" customHeight="1" x14ac:dyDescent="0.25">
      <c r="A81" s="273"/>
      <c r="B81" s="181" t="s">
        <v>66</v>
      </c>
      <c r="C81" s="284"/>
      <c r="D81" s="273"/>
    </row>
    <row r="82" spans="1:4" ht="14.1" customHeight="1" x14ac:dyDescent="0.25">
      <c r="A82" s="273"/>
      <c r="B82" s="182" t="s">
        <v>67</v>
      </c>
      <c r="C82" s="284"/>
      <c r="D82" s="273"/>
    </row>
    <row r="83" spans="1:4" ht="14.1" customHeight="1" x14ac:dyDescent="0.25">
      <c r="A83" s="273"/>
      <c r="B83" s="183" t="s">
        <v>68</v>
      </c>
      <c r="C83" s="284"/>
      <c r="D83" s="273"/>
    </row>
    <row r="84" spans="1:4" ht="14.1" customHeight="1" x14ac:dyDescent="0.25">
      <c r="A84" s="274"/>
      <c r="B84" s="187" t="s">
        <v>69</v>
      </c>
      <c r="C84" s="285"/>
      <c r="D84" s="274"/>
    </row>
    <row r="85" spans="1:4" ht="14.1" customHeight="1" x14ac:dyDescent="0.25">
      <c r="A85" s="197" t="s">
        <v>116</v>
      </c>
      <c r="B85" s="213" t="s">
        <v>117</v>
      </c>
      <c r="C85" s="188" t="s">
        <v>51</v>
      </c>
      <c r="D85" s="200"/>
    </row>
    <row r="86" spans="1:4" x14ac:dyDescent="0.25">
      <c r="A86" s="273"/>
      <c r="B86" s="216" t="s">
        <v>52</v>
      </c>
      <c r="C86" s="271"/>
      <c r="D86" s="276"/>
    </row>
    <row r="87" spans="1:4" x14ac:dyDescent="0.25">
      <c r="A87" s="273"/>
      <c r="B87" s="180" t="s">
        <v>53</v>
      </c>
      <c r="C87" s="271"/>
      <c r="D87" s="273"/>
    </row>
    <row r="88" spans="1:4" x14ac:dyDescent="0.25">
      <c r="A88" s="273"/>
      <c r="B88" s="180" t="s">
        <v>54</v>
      </c>
      <c r="C88" s="271"/>
      <c r="D88" s="273"/>
    </row>
    <row r="89" spans="1:4" ht="25.5" x14ac:dyDescent="0.25">
      <c r="A89" s="273"/>
      <c r="B89" s="180" t="s">
        <v>55</v>
      </c>
      <c r="C89" s="271"/>
      <c r="D89" s="273"/>
    </row>
    <row r="90" spans="1:4" x14ac:dyDescent="0.25">
      <c r="A90" s="273"/>
      <c r="B90" s="180" t="s">
        <v>56</v>
      </c>
      <c r="C90" s="271"/>
      <c r="D90" s="273"/>
    </row>
    <row r="91" spans="1:4" x14ac:dyDescent="0.25">
      <c r="A91" s="273"/>
      <c r="B91" s="180" t="s">
        <v>57</v>
      </c>
      <c r="C91" s="271"/>
      <c r="D91" s="273"/>
    </row>
    <row r="92" spans="1:4" x14ac:dyDescent="0.25">
      <c r="A92" s="273"/>
      <c r="B92" s="180" t="s">
        <v>58</v>
      </c>
      <c r="C92" s="271"/>
      <c r="D92" s="273"/>
    </row>
    <row r="93" spans="1:4" x14ac:dyDescent="0.25">
      <c r="A93" s="273"/>
      <c r="B93" s="180" t="s">
        <v>59</v>
      </c>
      <c r="C93" s="271"/>
      <c r="D93" s="273"/>
    </row>
    <row r="94" spans="1:4" x14ac:dyDescent="0.25">
      <c r="A94" s="273"/>
      <c r="B94" s="180" t="s">
        <v>60</v>
      </c>
      <c r="C94" s="271"/>
      <c r="D94" s="273"/>
    </row>
    <row r="95" spans="1:4" x14ac:dyDescent="0.25">
      <c r="A95" s="273"/>
      <c r="B95" s="180" t="s">
        <v>61</v>
      </c>
      <c r="C95" s="271"/>
      <c r="D95" s="273"/>
    </row>
    <row r="96" spans="1:4" x14ac:dyDescent="0.25">
      <c r="A96" s="273"/>
      <c r="B96" s="180" t="s">
        <v>62</v>
      </c>
      <c r="C96" s="271"/>
      <c r="D96" s="273"/>
    </row>
    <row r="97" spans="1:4" x14ac:dyDescent="0.25">
      <c r="A97" s="273"/>
      <c r="B97" s="180" t="s">
        <v>63</v>
      </c>
      <c r="C97" s="271"/>
      <c r="D97" s="273"/>
    </row>
    <row r="98" spans="1:4" x14ac:dyDescent="0.25">
      <c r="A98" s="273"/>
      <c r="B98" s="180" t="s">
        <v>64</v>
      </c>
      <c r="C98" s="271"/>
      <c r="D98" s="273"/>
    </row>
    <row r="99" spans="1:4" x14ac:dyDescent="0.25">
      <c r="A99" s="273"/>
      <c r="B99" s="180" t="s">
        <v>65</v>
      </c>
      <c r="C99" s="271"/>
      <c r="D99" s="273"/>
    </row>
    <row r="100" spans="1:4" x14ac:dyDescent="0.25">
      <c r="A100" s="273"/>
      <c r="B100" s="181" t="s">
        <v>66</v>
      </c>
      <c r="C100" s="271"/>
      <c r="D100" s="273"/>
    </row>
    <row r="101" spans="1:4" x14ac:dyDescent="0.25">
      <c r="A101" s="273"/>
      <c r="B101" s="182" t="s">
        <v>67</v>
      </c>
      <c r="C101" s="271"/>
      <c r="D101" s="273"/>
    </row>
    <row r="102" spans="1:4" x14ac:dyDescent="0.25">
      <c r="A102" s="273"/>
      <c r="B102" s="183" t="s">
        <v>68</v>
      </c>
      <c r="C102" s="271"/>
      <c r="D102" s="273"/>
    </row>
    <row r="103" spans="1:4" x14ac:dyDescent="0.25">
      <c r="A103" s="274"/>
      <c r="B103" s="185" t="s">
        <v>69</v>
      </c>
      <c r="C103" s="272"/>
      <c r="D103" s="274"/>
    </row>
    <row r="104" spans="1:4" x14ac:dyDescent="0.25">
      <c r="A104" s="197" t="s">
        <v>70</v>
      </c>
      <c r="B104" s="208" t="s">
        <v>71</v>
      </c>
      <c r="C104" s="188" t="s">
        <v>51</v>
      </c>
      <c r="D104" s="199"/>
    </row>
    <row r="105" spans="1:4" x14ac:dyDescent="0.25">
      <c r="A105" s="210"/>
      <c r="B105" s="179" t="s">
        <v>52</v>
      </c>
      <c r="C105" s="270"/>
      <c r="D105" s="276"/>
    </row>
    <row r="106" spans="1:4" x14ac:dyDescent="0.25">
      <c r="A106" s="210"/>
      <c r="B106" s="180" t="s">
        <v>53</v>
      </c>
      <c r="C106" s="271"/>
      <c r="D106" s="273"/>
    </row>
    <row r="107" spans="1:4" x14ac:dyDescent="0.25">
      <c r="A107" s="210"/>
      <c r="B107" s="180" t="s">
        <v>54</v>
      </c>
      <c r="C107" s="271"/>
      <c r="D107" s="273"/>
    </row>
    <row r="108" spans="1:4" ht="25.5" x14ac:dyDescent="0.25">
      <c r="A108" s="210"/>
      <c r="B108" s="180" t="s">
        <v>55</v>
      </c>
      <c r="C108" s="271"/>
      <c r="D108" s="273"/>
    </row>
    <row r="109" spans="1:4" x14ac:dyDescent="0.25">
      <c r="A109" s="210"/>
      <c r="B109" s="180" t="s">
        <v>72</v>
      </c>
      <c r="C109" s="271"/>
      <c r="D109" s="273"/>
    </row>
    <row r="110" spans="1:4" x14ac:dyDescent="0.25">
      <c r="A110" s="207"/>
      <c r="B110" s="180" t="s">
        <v>57</v>
      </c>
      <c r="C110" s="271"/>
      <c r="D110" s="273"/>
    </row>
    <row r="111" spans="1:4" x14ac:dyDescent="0.25">
      <c r="A111" s="210"/>
      <c r="B111" s="180" t="s">
        <v>58</v>
      </c>
      <c r="C111" s="271"/>
      <c r="D111" s="273"/>
    </row>
    <row r="112" spans="1:4" x14ac:dyDescent="0.25">
      <c r="A112" s="210"/>
      <c r="B112" s="180" t="s">
        <v>64</v>
      </c>
      <c r="C112" s="271"/>
      <c r="D112" s="273"/>
    </row>
    <row r="113" spans="1:4" x14ac:dyDescent="0.25">
      <c r="A113" s="210"/>
      <c r="B113" s="181" t="s">
        <v>66</v>
      </c>
      <c r="C113" s="271"/>
      <c r="D113" s="273"/>
    </row>
    <row r="114" spans="1:4" x14ac:dyDescent="0.25">
      <c r="A114" s="210"/>
      <c r="B114" s="182" t="s">
        <v>67</v>
      </c>
      <c r="C114" s="271"/>
      <c r="D114" s="273"/>
    </row>
    <row r="115" spans="1:4" x14ac:dyDescent="0.25">
      <c r="A115" s="210"/>
      <c r="B115" s="183" t="s">
        <v>68</v>
      </c>
      <c r="C115" s="271"/>
      <c r="D115" s="273"/>
    </row>
    <row r="116" spans="1:4" x14ac:dyDescent="0.25">
      <c r="A116" s="211"/>
      <c r="B116" s="185" t="s">
        <v>69</v>
      </c>
      <c r="C116" s="272"/>
      <c r="D116" s="274"/>
    </row>
    <row r="117" spans="1:4" x14ac:dyDescent="0.25">
      <c r="A117" s="197" t="s">
        <v>73</v>
      </c>
      <c r="B117" s="177" t="s">
        <v>74</v>
      </c>
      <c r="C117" s="188" t="s">
        <v>75</v>
      </c>
      <c r="D117" s="184"/>
    </row>
    <row r="118" spans="1:4" x14ac:dyDescent="0.25">
      <c r="A118" s="178"/>
      <c r="B118" s="179" t="s">
        <v>52</v>
      </c>
      <c r="C118" s="186"/>
      <c r="D118" s="276"/>
    </row>
    <row r="119" spans="1:4" x14ac:dyDescent="0.25">
      <c r="A119" s="178"/>
      <c r="B119" s="180" t="s">
        <v>53</v>
      </c>
      <c r="C119" s="178"/>
      <c r="D119" s="273"/>
    </row>
    <row r="120" spans="1:4" x14ac:dyDescent="0.25">
      <c r="A120" s="178"/>
      <c r="B120" s="180" t="s">
        <v>54</v>
      </c>
      <c r="C120" s="178"/>
      <c r="D120" s="273"/>
    </row>
    <row r="121" spans="1:4" x14ac:dyDescent="0.25">
      <c r="A121" s="178"/>
      <c r="B121" s="180" t="s">
        <v>76</v>
      </c>
      <c r="C121" s="178"/>
      <c r="D121" s="273"/>
    </row>
    <row r="122" spans="1:4" x14ac:dyDescent="0.25">
      <c r="A122" s="178"/>
      <c r="B122" s="180" t="s">
        <v>77</v>
      </c>
      <c r="C122" s="178"/>
      <c r="D122" s="273"/>
    </row>
    <row r="123" spans="1:4" x14ac:dyDescent="0.25">
      <c r="A123" s="178"/>
      <c r="B123" s="180" t="s">
        <v>78</v>
      </c>
      <c r="C123" s="178"/>
      <c r="D123" s="273"/>
    </row>
    <row r="124" spans="1:4" x14ac:dyDescent="0.25">
      <c r="A124" s="178"/>
      <c r="B124" s="180" t="s">
        <v>79</v>
      </c>
      <c r="C124" s="178"/>
      <c r="D124" s="273"/>
    </row>
    <row r="125" spans="1:4" x14ac:dyDescent="0.25">
      <c r="A125" s="178"/>
      <c r="B125" s="180" t="s">
        <v>80</v>
      </c>
      <c r="C125" s="178"/>
      <c r="D125" s="273"/>
    </row>
    <row r="126" spans="1:4" x14ac:dyDescent="0.25">
      <c r="A126" s="178"/>
      <c r="B126" s="180" t="s">
        <v>64</v>
      </c>
      <c r="C126" s="178"/>
      <c r="D126" s="273"/>
    </row>
    <row r="127" spans="1:4" x14ac:dyDescent="0.25">
      <c r="A127" s="178"/>
      <c r="B127" s="180" t="s">
        <v>65</v>
      </c>
      <c r="C127" s="178"/>
      <c r="D127" s="273"/>
    </row>
    <row r="128" spans="1:4" x14ac:dyDescent="0.25">
      <c r="A128" s="178"/>
      <c r="B128" s="181" t="s">
        <v>66</v>
      </c>
      <c r="C128" s="178"/>
      <c r="D128" s="273"/>
    </row>
    <row r="129" spans="1:4" x14ac:dyDescent="0.25">
      <c r="A129" s="178"/>
      <c r="B129" s="182" t="s">
        <v>81</v>
      </c>
      <c r="C129" s="178"/>
      <c r="D129" s="273"/>
    </row>
    <row r="130" spans="1:4" x14ac:dyDescent="0.25">
      <c r="A130" s="178"/>
      <c r="B130" s="183" t="s">
        <v>68</v>
      </c>
      <c r="C130" s="178"/>
      <c r="D130" s="273"/>
    </row>
    <row r="131" spans="1:4" x14ac:dyDescent="0.25">
      <c r="A131" s="184"/>
      <c r="B131" s="185" t="s">
        <v>69</v>
      </c>
      <c r="C131" s="184"/>
      <c r="D131" s="274"/>
    </row>
    <row r="132" spans="1:4" x14ac:dyDescent="0.25">
      <c r="A132" s="197" t="s">
        <v>82</v>
      </c>
      <c r="B132" s="177" t="s">
        <v>83</v>
      </c>
      <c r="C132" s="188" t="s">
        <v>51</v>
      </c>
      <c r="D132" s="199"/>
    </row>
    <row r="133" spans="1:4" x14ac:dyDescent="0.25">
      <c r="A133" s="178"/>
      <c r="B133" s="179" t="s">
        <v>52</v>
      </c>
      <c r="C133" s="270"/>
      <c r="D133" s="273"/>
    </row>
    <row r="134" spans="1:4" x14ac:dyDescent="0.25">
      <c r="A134" s="178"/>
      <c r="B134" s="180" t="s">
        <v>53</v>
      </c>
      <c r="C134" s="271"/>
      <c r="D134" s="273"/>
    </row>
    <row r="135" spans="1:4" x14ac:dyDescent="0.25">
      <c r="A135" s="178"/>
      <c r="B135" s="180" t="s">
        <v>54</v>
      </c>
      <c r="C135" s="271"/>
      <c r="D135" s="273"/>
    </row>
    <row r="136" spans="1:4" ht="25.5" x14ac:dyDescent="0.25">
      <c r="A136" s="178"/>
      <c r="B136" s="180" t="s">
        <v>55</v>
      </c>
      <c r="C136" s="271"/>
      <c r="D136" s="273"/>
    </row>
    <row r="137" spans="1:4" x14ac:dyDescent="0.25">
      <c r="A137" s="178"/>
      <c r="B137" s="180" t="s">
        <v>84</v>
      </c>
      <c r="C137" s="271"/>
      <c r="D137" s="273"/>
    </row>
    <row r="138" spans="1:4" x14ac:dyDescent="0.25">
      <c r="A138" s="178"/>
      <c r="B138" s="180" t="s">
        <v>57</v>
      </c>
      <c r="C138" s="271"/>
      <c r="D138" s="273"/>
    </row>
    <row r="139" spans="1:4" x14ac:dyDescent="0.25">
      <c r="A139" s="178"/>
      <c r="B139" s="180" t="s">
        <v>58</v>
      </c>
      <c r="C139" s="271"/>
      <c r="D139" s="273"/>
    </row>
    <row r="140" spans="1:4" x14ac:dyDescent="0.25">
      <c r="A140" s="178"/>
      <c r="B140" s="180" t="s">
        <v>85</v>
      </c>
      <c r="C140" s="271"/>
      <c r="D140" s="273"/>
    </row>
    <row r="141" spans="1:4" x14ac:dyDescent="0.25">
      <c r="A141" s="178"/>
      <c r="B141" s="180" t="s">
        <v>86</v>
      </c>
      <c r="C141" s="271"/>
      <c r="D141" s="273"/>
    </row>
    <row r="142" spans="1:4" x14ac:dyDescent="0.25">
      <c r="A142" s="178"/>
      <c r="B142" s="180" t="s">
        <v>87</v>
      </c>
      <c r="C142" s="271"/>
      <c r="D142" s="273"/>
    </row>
    <row r="143" spans="1:4" x14ac:dyDescent="0.25">
      <c r="A143" s="178"/>
      <c r="B143" s="180" t="s">
        <v>88</v>
      </c>
      <c r="C143" s="271"/>
      <c r="D143" s="273"/>
    </row>
    <row r="144" spans="1:4" x14ac:dyDescent="0.25">
      <c r="A144" s="178"/>
      <c r="B144" s="180" t="s">
        <v>89</v>
      </c>
      <c r="C144" s="271"/>
      <c r="D144" s="273"/>
    </row>
    <row r="145" spans="1:4" x14ac:dyDescent="0.25">
      <c r="A145" s="178"/>
      <c r="B145" s="180" t="s">
        <v>90</v>
      </c>
      <c r="C145" s="271"/>
      <c r="D145" s="273"/>
    </row>
    <row r="146" spans="1:4" x14ac:dyDescent="0.25">
      <c r="A146" s="178"/>
      <c r="B146" s="180" t="s">
        <v>126</v>
      </c>
      <c r="C146" s="271"/>
      <c r="D146" s="273"/>
    </row>
    <row r="147" spans="1:4" x14ac:dyDescent="0.25">
      <c r="A147" s="178"/>
      <c r="B147" s="180" t="s">
        <v>64</v>
      </c>
      <c r="C147" s="271"/>
      <c r="D147" s="273"/>
    </row>
    <row r="148" spans="1:4" x14ac:dyDescent="0.25">
      <c r="A148" s="178"/>
      <c r="B148" s="180" t="s">
        <v>65</v>
      </c>
      <c r="C148" s="271"/>
      <c r="D148" s="273"/>
    </row>
    <row r="149" spans="1:4" x14ac:dyDescent="0.25">
      <c r="A149" s="178"/>
      <c r="B149" s="181" t="s">
        <v>66</v>
      </c>
      <c r="C149" s="271"/>
      <c r="D149" s="273"/>
    </row>
    <row r="150" spans="1:4" x14ac:dyDescent="0.25">
      <c r="A150" s="178"/>
      <c r="B150" s="182" t="s">
        <v>67</v>
      </c>
      <c r="C150" s="271"/>
      <c r="D150" s="273"/>
    </row>
    <row r="151" spans="1:4" x14ac:dyDescent="0.25">
      <c r="A151" s="178"/>
      <c r="B151" s="183" t="s">
        <v>68</v>
      </c>
      <c r="C151" s="271"/>
      <c r="D151" s="273"/>
    </row>
    <row r="152" spans="1:4" x14ac:dyDescent="0.25">
      <c r="A152" s="184"/>
      <c r="B152" s="185" t="s">
        <v>69</v>
      </c>
      <c r="C152" s="272"/>
      <c r="D152" s="274"/>
    </row>
    <row r="153" spans="1:4" x14ac:dyDescent="0.25">
      <c r="A153" s="197" t="s">
        <v>91</v>
      </c>
      <c r="B153" s="214" t="s">
        <v>92</v>
      </c>
      <c r="C153" s="212" t="s">
        <v>51</v>
      </c>
      <c r="D153" s="199"/>
    </row>
    <row r="154" spans="1:4" x14ac:dyDescent="0.25">
      <c r="A154" s="210"/>
      <c r="B154" s="179" t="s">
        <v>52</v>
      </c>
      <c r="C154" s="270"/>
      <c r="D154" s="276"/>
    </row>
    <row r="155" spans="1:4" x14ac:dyDescent="0.25">
      <c r="A155" s="210"/>
      <c r="B155" s="180" t="s">
        <v>53</v>
      </c>
      <c r="C155" s="271"/>
      <c r="D155" s="273"/>
    </row>
    <row r="156" spans="1:4" x14ac:dyDescent="0.25">
      <c r="A156" s="210"/>
      <c r="B156" s="180" t="s">
        <v>54</v>
      </c>
      <c r="C156" s="271"/>
      <c r="D156" s="273"/>
    </row>
    <row r="157" spans="1:4" ht="25.5" x14ac:dyDescent="0.25">
      <c r="A157" s="210"/>
      <c r="B157" s="180" t="s">
        <v>55</v>
      </c>
      <c r="C157" s="271"/>
      <c r="D157" s="273"/>
    </row>
    <row r="158" spans="1:4" x14ac:dyDescent="0.25">
      <c r="A158" s="210"/>
      <c r="B158" s="180" t="s">
        <v>84</v>
      </c>
      <c r="C158" s="271"/>
      <c r="D158" s="273"/>
    </row>
    <row r="159" spans="1:4" x14ac:dyDescent="0.25">
      <c r="A159" s="210"/>
      <c r="B159" s="180" t="s">
        <v>57</v>
      </c>
      <c r="C159" s="271"/>
      <c r="D159" s="273"/>
    </row>
    <row r="160" spans="1:4" x14ac:dyDescent="0.25">
      <c r="A160" s="210"/>
      <c r="B160" s="180" t="s">
        <v>58</v>
      </c>
      <c r="C160" s="271"/>
      <c r="D160" s="273"/>
    </row>
    <row r="161" spans="1:4" x14ac:dyDescent="0.25">
      <c r="A161" s="209"/>
      <c r="B161" s="180" t="s">
        <v>85</v>
      </c>
      <c r="C161" s="271"/>
      <c r="D161" s="273"/>
    </row>
    <row r="162" spans="1:4" x14ac:dyDescent="0.25">
      <c r="A162" s="210"/>
      <c r="B162" s="180" t="s">
        <v>93</v>
      </c>
      <c r="C162" s="271"/>
      <c r="D162" s="273"/>
    </row>
    <row r="163" spans="1:4" x14ac:dyDescent="0.25">
      <c r="A163" s="210"/>
      <c r="B163" s="180" t="s">
        <v>87</v>
      </c>
      <c r="C163" s="271"/>
      <c r="D163" s="273"/>
    </row>
    <row r="164" spans="1:4" x14ac:dyDescent="0.25">
      <c r="A164" s="210"/>
      <c r="B164" s="180" t="s">
        <v>88</v>
      </c>
      <c r="C164" s="271"/>
      <c r="D164" s="273"/>
    </row>
    <row r="165" spans="1:4" x14ac:dyDescent="0.25">
      <c r="A165" s="210"/>
      <c r="B165" s="180" t="s">
        <v>89</v>
      </c>
      <c r="C165" s="271"/>
      <c r="D165" s="273"/>
    </row>
    <row r="166" spans="1:4" x14ac:dyDescent="0.25">
      <c r="A166" s="210"/>
      <c r="B166" s="180" t="s">
        <v>94</v>
      </c>
      <c r="C166" s="271"/>
      <c r="D166" s="273"/>
    </row>
    <row r="167" spans="1:4" x14ac:dyDescent="0.25">
      <c r="A167" s="210"/>
      <c r="B167" s="180" t="s">
        <v>127</v>
      </c>
      <c r="C167" s="271"/>
      <c r="D167" s="273"/>
    </row>
    <row r="168" spans="1:4" x14ac:dyDescent="0.25">
      <c r="A168" s="210"/>
      <c r="B168" s="180" t="s">
        <v>64</v>
      </c>
      <c r="C168" s="271"/>
      <c r="D168" s="273"/>
    </row>
    <row r="169" spans="1:4" x14ac:dyDescent="0.25">
      <c r="A169" s="210"/>
      <c r="B169" s="180" t="s">
        <v>65</v>
      </c>
      <c r="C169" s="271"/>
      <c r="D169" s="273"/>
    </row>
    <row r="170" spans="1:4" x14ac:dyDescent="0.25">
      <c r="A170" s="210"/>
      <c r="B170" s="181" t="s">
        <v>66</v>
      </c>
      <c r="C170" s="271"/>
      <c r="D170" s="273"/>
    </row>
    <row r="171" spans="1:4" x14ac:dyDescent="0.25">
      <c r="A171" s="210"/>
      <c r="B171" s="182" t="s">
        <v>67</v>
      </c>
      <c r="C171" s="271"/>
      <c r="D171" s="273"/>
    </row>
    <row r="172" spans="1:4" x14ac:dyDescent="0.25">
      <c r="A172" s="210"/>
      <c r="B172" s="183" t="s">
        <v>68</v>
      </c>
      <c r="C172" s="271"/>
      <c r="D172" s="273"/>
    </row>
    <row r="173" spans="1:4" ht="15.75" thickBot="1" x14ac:dyDescent="0.3">
      <c r="A173" s="215"/>
      <c r="B173" s="185" t="s">
        <v>69</v>
      </c>
      <c r="C173" s="272"/>
      <c r="D173" s="274"/>
    </row>
    <row r="174" spans="1:4" ht="15.75" thickTop="1" x14ac:dyDescent="0.25"/>
    <row r="176" spans="1:4" x14ac:dyDescent="0.25">
      <c r="B176" t="s">
        <v>128</v>
      </c>
    </row>
  </sheetData>
  <mergeCells count="26">
    <mergeCell ref="D154:D173"/>
    <mergeCell ref="C154:C173"/>
    <mergeCell ref="D133:D152"/>
    <mergeCell ref="C133:C152"/>
    <mergeCell ref="D38:D48"/>
    <mergeCell ref="D50:D63"/>
    <mergeCell ref="D86:D103"/>
    <mergeCell ref="C105:C116"/>
    <mergeCell ref="D105:D116"/>
    <mergeCell ref="C67:C84"/>
    <mergeCell ref="D67:D84"/>
    <mergeCell ref="D118:D131"/>
    <mergeCell ref="A50:A63"/>
    <mergeCell ref="C50:C63"/>
    <mergeCell ref="A86:A103"/>
    <mergeCell ref="C86:C103"/>
    <mergeCell ref="A4:D5"/>
    <mergeCell ref="D8:D21"/>
    <mergeCell ref="D23:D36"/>
    <mergeCell ref="C8:C21"/>
    <mergeCell ref="A8:A21"/>
    <mergeCell ref="A23:A36"/>
    <mergeCell ref="C23:C36"/>
    <mergeCell ref="A38:A48"/>
    <mergeCell ref="C38:C48"/>
    <mergeCell ref="A67:A84"/>
  </mergeCells>
  <pageMargins left="0.11811023622047245" right="0.11811023622047245" top="0.19685039370078741" bottom="0.15748031496062992" header="0.31496062992125984" footer="0.31496062992125984"/>
  <pageSetup paperSize="9" scale="65" orientation="portrait" r:id="rId1"/>
  <rowBreaks count="2" manualBreakCount="2">
    <brk id="84" max="16383" man="1"/>
    <brk id="1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BC-Centralizator fara valoare</vt:lpstr>
      <vt:lpstr>Comasate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2020-03-20T05:27:34Z</cp:lastPrinted>
  <dcterms:created xsi:type="dcterms:W3CDTF">2019-12-05T11:06:01Z</dcterms:created>
  <dcterms:modified xsi:type="dcterms:W3CDTF">2020-04-15T11:26:59Z</dcterms:modified>
</cp:coreProperties>
</file>